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perations\Suppliers\AIT\2026\"/>
    </mc:Choice>
  </mc:AlternateContent>
  <xr:revisionPtr revIDLastSave="0" documentId="13_ncr:1_{4AA7B9CB-71A3-4CFD-81DA-2466F56BBD8F}" xr6:coauthVersionLast="36" xr6:coauthVersionMax="36" xr10:uidLastSave="{00000000-0000-0000-0000-000000000000}"/>
  <bookViews>
    <workbookView xWindow="0" yWindow="0" windowWidth="28800" windowHeight="12105" firstSheet="4" activeTab="15" xr2:uid="{6894D757-E652-457B-90F2-56E2F2E91803}"/>
  </bookViews>
  <sheets>
    <sheet name="Homepage" sheetId="1" r:id="rId1"/>
    <sheet name="Apple" sheetId="3" r:id="rId2"/>
    <sheet name="HP " sheetId="4" r:id="rId3"/>
    <sheet name="Lenovo" sheetId="5" r:id="rId4"/>
    <sheet name="Dell" sheetId="6" r:id="rId5"/>
    <sheet name="Microsoft" sheetId="7" r:id="rId6"/>
    <sheet name="HP Printer" sheetId="8" r:id="rId7"/>
    <sheet name="Epson &amp; Canon " sheetId="9" r:id="rId8"/>
    <sheet name="APC" sheetId="10" r:id="rId9"/>
    <sheet name="Jabra, Logitech, and Poly" sheetId="11" r:id="rId10"/>
    <sheet name="Starlink" sheetId="12" r:id="rId11"/>
    <sheet name="Kingsons" sheetId="13" r:id="rId12"/>
    <sheet name="RAMs " sheetId="14" r:id="rId13"/>
    <sheet name="SSD" sheetId="15" r:id="rId14"/>
    <sheet name="TP- Link" sheetId="16" r:id="rId15"/>
    <sheet name="Toners" sheetId="17" r:id="rId16"/>
  </sheets>
  <externalReferences>
    <externalReference r:id="rId17"/>
  </externalReferences>
  <definedNames>
    <definedName name="Type">'[1]Maintenance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3" l="1"/>
  <c r="I11" i="3"/>
  <c r="H11" i="3"/>
  <c r="H6" i="3" l="1"/>
  <c r="A7" i="5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5" i="17"/>
  <c r="A5" i="16"/>
  <c r="A11" i="15"/>
  <c r="A6" i="15"/>
  <c r="A7" i="15"/>
  <c r="A8" i="15"/>
  <c r="A9" i="15"/>
  <c r="A10" i="15"/>
  <c r="A5" i="15"/>
  <c r="A6" i="14"/>
  <c r="A7" i="14"/>
  <c r="A8" i="14"/>
  <c r="A9" i="14"/>
  <c r="A5" i="14"/>
  <c r="A6" i="13"/>
  <c r="A7" i="13"/>
  <c r="A8" i="13"/>
  <c r="A9" i="13"/>
  <c r="A10" i="13"/>
  <c r="A5" i="13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5" i="12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5" i="11"/>
  <c r="A6" i="10"/>
  <c r="A7" i="10"/>
  <c r="A8" i="10"/>
  <c r="A9" i="10"/>
  <c r="A10" i="10"/>
  <c r="A11" i="10"/>
  <c r="A12" i="10"/>
  <c r="A5" i="10"/>
  <c r="A49" i="9"/>
  <c r="A50" i="9"/>
  <c r="A51" i="9"/>
  <c r="A52" i="9"/>
  <c r="A42" i="9"/>
  <c r="A43" i="9"/>
  <c r="A44" i="9"/>
  <c r="A45" i="9"/>
  <c r="A46" i="9"/>
  <c r="A47" i="9"/>
  <c r="A48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6" i="9"/>
  <c r="A7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5" i="9"/>
  <c r="A6" i="8"/>
  <c r="A7" i="8"/>
  <c r="A8" i="8"/>
  <c r="A9" i="8"/>
  <c r="A10" i="8"/>
  <c r="A11" i="8"/>
  <c r="A12" i="8"/>
  <c r="A13" i="8"/>
  <c r="A14" i="8"/>
  <c r="A15" i="8"/>
  <c r="A5" i="8"/>
  <c r="A6" i="7"/>
  <c r="A7" i="7"/>
  <c r="A8" i="7"/>
  <c r="A9" i="7"/>
  <c r="A10" i="7"/>
  <c r="A11" i="7"/>
  <c r="A12" i="7"/>
  <c r="A5" i="7"/>
  <c r="A6" i="6"/>
  <c r="A7" i="6"/>
  <c r="A8" i="6"/>
  <c r="A9" i="6"/>
  <c r="A11" i="6"/>
  <c r="A12" i="6"/>
  <c r="A13" i="6"/>
  <c r="A14" i="6"/>
  <c r="A15" i="6"/>
  <c r="A16" i="6"/>
  <c r="A17" i="6"/>
  <c r="A18" i="6"/>
  <c r="A19" i="6"/>
  <c r="A20" i="6"/>
  <c r="A21" i="6"/>
  <c r="A5" i="6"/>
  <c r="A8" i="5"/>
  <c r="A10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5" i="5"/>
  <c r="A5" i="4"/>
  <c r="A30" i="4"/>
  <c r="A7" i="4"/>
  <c r="A8" i="4"/>
  <c r="A10" i="4"/>
  <c r="A11" i="4"/>
  <c r="A12" i="4"/>
  <c r="A13" i="4"/>
  <c r="A14" i="4"/>
  <c r="A15" i="4"/>
  <c r="A16" i="4"/>
  <c r="A17" i="4"/>
  <c r="A18" i="4"/>
  <c r="A20" i="4"/>
  <c r="A21" i="4"/>
  <c r="A22" i="4"/>
  <c r="A23" i="4"/>
  <c r="A24" i="4"/>
  <c r="A25" i="4"/>
  <c r="A26" i="4"/>
  <c r="A27" i="4"/>
  <c r="A28" i="4"/>
  <c r="A31" i="4"/>
  <c r="A32" i="4"/>
  <c r="A33" i="4"/>
  <c r="A6" i="4"/>
  <c r="A5" i="3"/>
  <c r="A6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24" i="3"/>
  <c r="A25" i="3"/>
  <c r="A26" i="3"/>
  <c r="A27" i="3"/>
  <c r="A28" i="3"/>
  <c r="A29" i="3"/>
  <c r="A30" i="3"/>
  <c r="A31" i="3"/>
  <c r="A32" i="3"/>
  <c r="A20" i="3"/>
  <c r="A21" i="3"/>
  <c r="A22" i="3"/>
  <c r="A23" i="3"/>
  <c r="A19" i="3"/>
  <c r="A16" i="3"/>
  <c r="A18" i="3"/>
  <c r="A10" i="3"/>
  <c r="A12" i="3"/>
  <c r="A14" i="3"/>
  <c r="A7" i="3"/>
  <c r="A8" i="3"/>
  <c r="H6" i="17" l="1"/>
  <c r="I6" i="17"/>
  <c r="H7" i="17"/>
  <c r="I7" i="17"/>
  <c r="H8" i="17"/>
  <c r="I8" i="17"/>
  <c r="H9" i="17"/>
  <c r="I9" i="17"/>
  <c r="H10" i="17"/>
  <c r="I10" i="17"/>
  <c r="H11" i="17"/>
  <c r="I11" i="17"/>
  <c r="H12" i="17"/>
  <c r="I12" i="17"/>
  <c r="H13" i="17"/>
  <c r="I13" i="17"/>
  <c r="H14" i="17"/>
  <c r="I14" i="17"/>
  <c r="H15" i="17"/>
  <c r="I15" i="17"/>
  <c r="H16" i="17"/>
  <c r="I16" i="17"/>
  <c r="H17" i="17"/>
  <c r="I17" i="17"/>
  <c r="H18" i="17"/>
  <c r="I18" i="17"/>
  <c r="H19" i="17"/>
  <c r="I19" i="17"/>
  <c r="H20" i="17"/>
  <c r="I20" i="17"/>
  <c r="H21" i="17"/>
  <c r="I21" i="17"/>
  <c r="H22" i="17"/>
  <c r="I22" i="17"/>
  <c r="H23" i="17"/>
  <c r="I23" i="17"/>
  <c r="H24" i="17"/>
  <c r="I24" i="17"/>
  <c r="H25" i="17"/>
  <c r="I25" i="17"/>
  <c r="I5" i="17"/>
  <c r="H5" i="17"/>
  <c r="I5" i="16"/>
  <c r="H5" i="16"/>
  <c r="H6" i="15"/>
  <c r="I6" i="15"/>
  <c r="H7" i="15"/>
  <c r="I7" i="15" s="1"/>
  <c r="H8" i="15"/>
  <c r="I8" i="15"/>
  <c r="H9" i="15"/>
  <c r="I9" i="15"/>
  <c r="H10" i="15"/>
  <c r="I10" i="15" s="1"/>
  <c r="H11" i="15"/>
  <c r="I11" i="15"/>
  <c r="I5" i="15"/>
  <c r="H5" i="15"/>
  <c r="H6" i="14"/>
  <c r="I6" i="14"/>
  <c r="H7" i="14"/>
  <c r="I7" i="14"/>
  <c r="H8" i="14"/>
  <c r="I8" i="14"/>
  <c r="H9" i="14"/>
  <c r="I9" i="14"/>
  <c r="I5" i="14"/>
  <c r="H5" i="14"/>
  <c r="H6" i="13"/>
  <c r="I6" i="13"/>
  <c r="H7" i="13"/>
  <c r="I7" i="13"/>
  <c r="H8" i="13"/>
  <c r="I8" i="13"/>
  <c r="H9" i="13"/>
  <c r="I9" i="13"/>
  <c r="H10" i="13"/>
  <c r="I10" i="13"/>
  <c r="I5" i="13"/>
  <c r="H5" i="13"/>
  <c r="H6" i="12"/>
  <c r="I6" i="12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I5" i="12"/>
  <c r="H5" i="12"/>
  <c r="H6" i="11"/>
  <c r="I6" i="11"/>
  <c r="H7" i="11"/>
  <c r="I7" i="11"/>
  <c r="H8" i="11"/>
  <c r="I8" i="11"/>
  <c r="H9" i="11"/>
  <c r="I9" i="11"/>
  <c r="H10" i="11"/>
  <c r="I10" i="11"/>
  <c r="H11" i="11"/>
  <c r="I11" i="11"/>
  <c r="H12" i="11"/>
  <c r="I12" i="11"/>
  <c r="H13" i="11"/>
  <c r="I13" i="11"/>
  <c r="H14" i="11"/>
  <c r="I14" i="11"/>
  <c r="H15" i="11"/>
  <c r="I15" i="11"/>
  <c r="H16" i="11"/>
  <c r="I16" i="11"/>
  <c r="H17" i="11"/>
  <c r="I17" i="11"/>
  <c r="H18" i="11"/>
  <c r="I18" i="11"/>
  <c r="H19" i="11"/>
  <c r="I19" i="11"/>
  <c r="H20" i="11"/>
  <c r="I20" i="11"/>
  <c r="H21" i="11"/>
  <c r="I21" i="11"/>
  <c r="H22" i="11"/>
  <c r="I22" i="11"/>
  <c r="H23" i="11"/>
  <c r="I23" i="11"/>
  <c r="H24" i="11"/>
  <c r="I24" i="11"/>
  <c r="H25" i="11"/>
  <c r="I25" i="11"/>
  <c r="H26" i="11"/>
  <c r="I26" i="11"/>
  <c r="H27" i="11"/>
  <c r="I27" i="11"/>
  <c r="H28" i="11"/>
  <c r="I28" i="11"/>
  <c r="H29" i="11"/>
  <c r="I29" i="11"/>
  <c r="H30" i="11"/>
  <c r="I30" i="11"/>
  <c r="H31" i="11"/>
  <c r="I31" i="11"/>
  <c r="H32" i="11"/>
  <c r="I32" i="11"/>
  <c r="H33" i="11"/>
  <c r="I33" i="11"/>
  <c r="H34" i="11"/>
  <c r="I34" i="11"/>
  <c r="H35" i="11"/>
  <c r="I35" i="11"/>
  <c r="H36" i="11"/>
  <c r="I36" i="11"/>
  <c r="H37" i="11"/>
  <c r="I37" i="11"/>
  <c r="H38" i="11"/>
  <c r="I38" i="11"/>
  <c r="H39" i="11"/>
  <c r="I39" i="11"/>
  <c r="I5" i="11"/>
  <c r="H5" i="11"/>
  <c r="H6" i="10"/>
  <c r="I6" i="10"/>
  <c r="H7" i="10"/>
  <c r="I7" i="10"/>
  <c r="H8" i="10"/>
  <c r="I8" i="10"/>
  <c r="H9" i="10"/>
  <c r="I9" i="10"/>
  <c r="H10" i="10"/>
  <c r="I10" i="10"/>
  <c r="H11" i="10"/>
  <c r="I11" i="10"/>
  <c r="H12" i="10"/>
  <c r="I12" i="10"/>
  <c r="I5" i="10"/>
  <c r="H5" i="10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" i="9"/>
  <c r="I5" i="9" s="1"/>
  <c r="H7" i="8"/>
  <c r="I7" i="8"/>
  <c r="H8" i="8"/>
  <c r="I8" i="8"/>
  <c r="H9" i="8"/>
  <c r="I9" i="8"/>
  <c r="H10" i="8"/>
  <c r="I10" i="8"/>
  <c r="H11" i="8"/>
  <c r="I11" i="8"/>
  <c r="H12" i="8"/>
  <c r="I12" i="8"/>
  <c r="H6" i="8"/>
  <c r="I6" i="8" s="1"/>
  <c r="H14" i="8"/>
  <c r="I14" i="8"/>
  <c r="H15" i="8"/>
  <c r="I15" i="8"/>
  <c r="I13" i="8"/>
  <c r="H13" i="8"/>
  <c r="H6" i="7"/>
  <c r="I6" i="7"/>
  <c r="H7" i="7"/>
  <c r="I7" i="7"/>
  <c r="H8" i="7"/>
  <c r="I8" i="7"/>
  <c r="H9" i="7"/>
  <c r="I9" i="7"/>
  <c r="H10" i="7"/>
  <c r="I10" i="7"/>
  <c r="H11" i="7"/>
  <c r="I11" i="7"/>
  <c r="H12" i="7"/>
  <c r="I12" i="7"/>
  <c r="I5" i="7"/>
  <c r="H5" i="7"/>
  <c r="H6" i="6"/>
  <c r="I6" i="6" s="1"/>
  <c r="H7" i="6"/>
  <c r="I7" i="6" s="1"/>
  <c r="H8" i="6"/>
  <c r="I8" i="6" s="1"/>
  <c r="H9" i="6"/>
  <c r="I9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19" i="6"/>
  <c r="I19" i="6" s="1"/>
  <c r="H20" i="6"/>
  <c r="I20" i="6" s="1"/>
  <c r="H21" i="6"/>
  <c r="I21" i="6" s="1"/>
  <c r="H5" i="6"/>
  <c r="I5" i="6" s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5" i="5"/>
  <c r="I24" i="5"/>
  <c r="I25" i="5"/>
  <c r="I26" i="5"/>
  <c r="I27" i="5"/>
  <c r="I28" i="5"/>
  <c r="I29" i="5"/>
  <c r="I30" i="5"/>
  <c r="I31" i="5"/>
  <c r="I32" i="5"/>
  <c r="I33" i="5"/>
  <c r="I34" i="5"/>
  <c r="I23" i="5"/>
  <c r="I8" i="4" l="1"/>
  <c r="I10" i="4"/>
  <c r="I11" i="4"/>
  <c r="I14" i="4"/>
  <c r="I16" i="4"/>
  <c r="I17" i="4"/>
  <c r="I20" i="4"/>
  <c r="I22" i="4"/>
  <c r="I23" i="4"/>
  <c r="I26" i="4"/>
  <c r="I28" i="4"/>
  <c r="I29" i="4"/>
  <c r="I32" i="4"/>
  <c r="I5" i="4"/>
  <c r="H6" i="4"/>
  <c r="I6" i="4" s="1"/>
  <c r="H7" i="4"/>
  <c r="I7" i="4" s="1"/>
  <c r="H8" i="4"/>
  <c r="H9" i="4"/>
  <c r="I9" i="4" s="1"/>
  <c r="H10" i="4"/>
  <c r="H11" i="4"/>
  <c r="H12" i="4"/>
  <c r="I12" i="4" s="1"/>
  <c r="H13" i="4"/>
  <c r="I13" i="4" s="1"/>
  <c r="H14" i="4"/>
  <c r="H15" i="4"/>
  <c r="I15" i="4" s="1"/>
  <c r="H16" i="4"/>
  <c r="H17" i="4"/>
  <c r="H18" i="4"/>
  <c r="I18" i="4" s="1"/>
  <c r="H19" i="4"/>
  <c r="I19" i="4" s="1"/>
  <c r="H20" i="4"/>
  <c r="H21" i="4"/>
  <c r="I21" i="4" s="1"/>
  <c r="H22" i="4"/>
  <c r="H23" i="4"/>
  <c r="H24" i="4"/>
  <c r="I24" i="4" s="1"/>
  <c r="H25" i="4"/>
  <c r="I25" i="4" s="1"/>
  <c r="H26" i="4"/>
  <c r="H27" i="4"/>
  <c r="I27" i="4" s="1"/>
  <c r="H28" i="4"/>
  <c r="H29" i="4"/>
  <c r="H30" i="4"/>
  <c r="I30" i="4" s="1"/>
  <c r="H31" i="4"/>
  <c r="I31" i="4" s="1"/>
  <c r="H32" i="4"/>
  <c r="H33" i="4"/>
  <c r="I33" i="4" s="1"/>
  <c r="H5" i="4"/>
  <c r="I6" i="3"/>
  <c r="I18" i="3"/>
  <c r="I24" i="3"/>
  <c r="I28" i="3"/>
  <c r="H29" i="3"/>
  <c r="I29" i="3" s="1"/>
  <c r="H7" i="3"/>
  <c r="I7" i="3" s="1"/>
  <c r="H8" i="3"/>
  <c r="I8" i="3" s="1"/>
  <c r="H9" i="3"/>
  <c r="I9" i="3" s="1"/>
  <c r="H10" i="3"/>
  <c r="I10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H19" i="3"/>
  <c r="I19" i="3" s="1"/>
  <c r="H20" i="3"/>
  <c r="I20" i="3" s="1"/>
  <c r="H21" i="3"/>
  <c r="I21" i="3" s="1"/>
  <c r="H22" i="3"/>
  <c r="I22" i="3" s="1"/>
  <c r="H23" i="3"/>
  <c r="I23" i="3" s="1"/>
  <c r="H24" i="3"/>
  <c r="H25" i="3"/>
  <c r="I25" i="3" s="1"/>
  <c r="H26" i="3"/>
  <c r="I26" i="3" s="1"/>
  <c r="H27" i="3"/>
  <c r="I27" i="3" s="1"/>
  <c r="H28" i="3"/>
  <c r="H5" i="3"/>
  <c r="I5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30" i="3"/>
  <c r="I30" i="3" s="1"/>
</calcChain>
</file>

<file path=xl/sharedStrings.xml><?xml version="1.0" encoding="utf-8"?>
<sst xmlns="http://schemas.openxmlformats.org/spreadsheetml/2006/main" count="1460" uniqueCount="593">
  <si>
    <t>Apple</t>
  </si>
  <si>
    <t>RAMs</t>
  </si>
  <si>
    <t>HP</t>
  </si>
  <si>
    <t>SSD</t>
  </si>
  <si>
    <t>Nairobi, Kenya</t>
  </si>
  <si>
    <t xml:space="preserve">Lenovo </t>
  </si>
  <si>
    <t xml:space="preserve">Contact Details </t>
  </si>
  <si>
    <t>Dell</t>
  </si>
  <si>
    <t xml:space="preserve">TP Link </t>
  </si>
  <si>
    <t>Director 1</t>
  </si>
  <si>
    <t>Director 2</t>
  </si>
  <si>
    <t>Microsoft</t>
  </si>
  <si>
    <t xml:space="preserve">Epson &amp; Canon </t>
  </si>
  <si>
    <t>Toners &amp; Inks</t>
  </si>
  <si>
    <t>HP Printers</t>
  </si>
  <si>
    <t xml:space="preserve">Starlink </t>
  </si>
  <si>
    <t>PRODUCT NUMBER</t>
  </si>
  <si>
    <t>ITEM DESCRIPTION</t>
  </si>
  <si>
    <t xml:space="preserve">CORP PRICE </t>
  </si>
  <si>
    <t xml:space="preserve">Available </t>
  </si>
  <si>
    <t>MacBook Air M2 15 Inch</t>
  </si>
  <si>
    <t>MQKR3LL/A</t>
  </si>
  <si>
    <t>MQKW3LL/A</t>
  </si>
  <si>
    <t>MQKP3LL/A</t>
  </si>
  <si>
    <t>MQKV3LL/A</t>
  </si>
  <si>
    <t xml:space="preserve">MC6C4LL/A </t>
  </si>
  <si>
    <t>MacBook Air M4 13 Inch</t>
  </si>
  <si>
    <t>MacBook Pro M2 13 Inch</t>
  </si>
  <si>
    <t>MNEH3LL/A</t>
  </si>
  <si>
    <t xml:space="preserve">  Macbook Pro M2 Max 14 inch </t>
  </si>
  <si>
    <t xml:space="preserve">MPHG3LL/A </t>
  </si>
  <si>
    <t xml:space="preserve"> MacBook Pro M3 14 Inch</t>
  </si>
  <si>
    <t>MTL73LL/A</t>
  </si>
  <si>
    <t xml:space="preserve">MTL83LL/A </t>
  </si>
  <si>
    <t xml:space="preserve">MacBook Pro M4 14 Inch  </t>
  </si>
  <si>
    <t xml:space="preserve">MCX04LL/A </t>
  </si>
  <si>
    <t>IMAC</t>
  </si>
  <si>
    <t xml:space="preserve">MQRQ3X/A </t>
  </si>
  <si>
    <t>IPAD's Pro M2 12 Inch</t>
  </si>
  <si>
    <t>MP603LL/A</t>
  </si>
  <si>
    <t>MNXU3LL/A</t>
  </si>
  <si>
    <t>MP643LL/A</t>
  </si>
  <si>
    <t>IPAD's Pro M4 11 Inch</t>
  </si>
  <si>
    <t>MVW13LL/A</t>
  </si>
  <si>
    <t>Available</t>
  </si>
  <si>
    <t xml:space="preserve">MVW43LL/A </t>
  </si>
  <si>
    <t>IPAD's Pro M4 13 Inch</t>
  </si>
  <si>
    <t>Accessories</t>
  </si>
  <si>
    <t>MX0J2B/A</t>
  </si>
  <si>
    <t xml:space="preserve">USB C 96W Power Adapter </t>
  </si>
  <si>
    <t>Limited Stock</t>
  </si>
  <si>
    <t>USB-C to VGA Multiport Adapter</t>
  </si>
  <si>
    <t>MMMQ3LL/A</t>
  </si>
  <si>
    <t>Apple Magic Mouse 3 black</t>
  </si>
  <si>
    <t>MXQT2LL/A</t>
  </si>
  <si>
    <t>MWR03LL/A</t>
  </si>
  <si>
    <t>MJQK3LL/A</t>
  </si>
  <si>
    <t>MWR53LL/A</t>
  </si>
  <si>
    <t xml:space="preserve">HP </t>
  </si>
  <si>
    <t>HP AIO</t>
  </si>
  <si>
    <t>HP Monitor</t>
  </si>
  <si>
    <t>8X530AA</t>
  </si>
  <si>
    <t xml:space="preserve">HP Series 7 Pro 724pf 23.8 inch FHD Monitor  </t>
  </si>
  <si>
    <t>HP Desktops</t>
  </si>
  <si>
    <t>HP Consumer Laptops</t>
  </si>
  <si>
    <t>886Q7UA</t>
  </si>
  <si>
    <t>B5UJ2UA</t>
  </si>
  <si>
    <t>HP Commercial laptop</t>
  </si>
  <si>
    <t>Special Price</t>
  </si>
  <si>
    <t>9G2N6ET</t>
  </si>
  <si>
    <t>6B4Y3AV</t>
  </si>
  <si>
    <t xml:space="preserve">HP Accessories </t>
  </si>
  <si>
    <t>HP Slim backpack 15.6"</t>
  </si>
  <si>
    <t>HP prelude backpack</t>
  </si>
  <si>
    <t>HP 150 Wireless Mouse</t>
  </si>
  <si>
    <t>HP X200 Wireless Mouse</t>
  </si>
  <si>
    <t>Lenovo Commercial Laptops</t>
  </si>
  <si>
    <t>21SJ002PUE</t>
  </si>
  <si>
    <t>21MR000JUE</t>
  </si>
  <si>
    <t>21SG003CUE</t>
  </si>
  <si>
    <t>Special price</t>
  </si>
  <si>
    <t>21FGS0EJ00</t>
  </si>
  <si>
    <t>20U3006DUE</t>
  </si>
  <si>
    <t>21QC0014UE</t>
  </si>
  <si>
    <t>21R1S03200</t>
  </si>
  <si>
    <t>21NX001BUE</t>
  </si>
  <si>
    <t>21NX000SUE</t>
  </si>
  <si>
    <t>Lenovo Accessories</t>
  </si>
  <si>
    <t>4X40T84059</t>
  </si>
  <si>
    <t>4X41C12468</t>
  </si>
  <si>
    <t>ThinkPad Essential 16-inch Backpack (Eco)</t>
  </si>
  <si>
    <t>40B90100UK</t>
  </si>
  <si>
    <t>Lenovo USB-C Dual Display Travel Dock with 100W Adapter_UK</t>
  </si>
  <si>
    <t>40B00135UK</t>
  </si>
  <si>
    <t>Lenovo Thinkpad Thunderbolt docking sttaion</t>
  </si>
  <si>
    <t>4X90K86567</t>
  </si>
  <si>
    <t xml:space="preserve">Dell  </t>
  </si>
  <si>
    <t>Dell Vostro</t>
  </si>
  <si>
    <t>LAC16250-7568blu-PUS</t>
  </si>
  <si>
    <t xml:space="preserve">Dell Latitude </t>
  </si>
  <si>
    <t>XCTO_PC14250_U7_16</t>
  </si>
  <si>
    <t>DPPB14250U5UAF-2262</t>
  </si>
  <si>
    <t>DPPB14250U7UAF-2262</t>
  </si>
  <si>
    <t xml:space="preserve">Dell Accessories </t>
  </si>
  <si>
    <t xml:space="preserve"> </t>
  </si>
  <si>
    <t xml:space="preserve">Microsoft  </t>
  </si>
  <si>
    <t>Surface Pro 10</t>
  </si>
  <si>
    <t>IY4-00005</t>
  </si>
  <si>
    <t>EP2-33670</t>
  </si>
  <si>
    <t xml:space="preserve"> Accessories </t>
  </si>
  <si>
    <t xml:space="preserve">CZV-000104 </t>
  </si>
  <si>
    <t>Microsoft Surface arc mouse Black</t>
  </si>
  <si>
    <t>8WV-00001</t>
  </si>
  <si>
    <t xml:space="preserve">Microsoft Surface Slim pen 2 Charcoal Black </t>
  </si>
  <si>
    <t>EP2-32033</t>
  </si>
  <si>
    <t>Microsoft Surface Pro keyboard 12 Backlit Black</t>
  </si>
  <si>
    <t xml:space="preserve">EP2-33054 </t>
  </si>
  <si>
    <t>Microsoft Surface Pro keyboard 12 Backlit Black with pen</t>
  </si>
  <si>
    <t xml:space="preserve">8X6-00182 </t>
  </si>
  <si>
    <t>Microsoft Surface Pro keyboard 8/9/X 11th edition with pen, Backlit, Black</t>
  </si>
  <si>
    <t xml:space="preserve">HP Printers </t>
  </si>
  <si>
    <t xml:space="preserve">HP Laserjet </t>
  </si>
  <si>
    <t>3G632A</t>
  </si>
  <si>
    <t>HP LASERJET PRO MFP 3103FDW PRINTER</t>
  </si>
  <si>
    <t>2Z610A</t>
  </si>
  <si>
    <t>HP LaserJet Pro 4003dw Printer</t>
  </si>
  <si>
    <t>2Z628A</t>
  </si>
  <si>
    <t>HP LJ PRO MFP 4103FDN PRINTER</t>
  </si>
  <si>
    <t>2Z629A</t>
  </si>
  <si>
    <t>HP LaserJet Pro MFP 4103fdw Printer</t>
  </si>
  <si>
    <t>HP Scanners</t>
  </si>
  <si>
    <t>20G05A</t>
  </si>
  <si>
    <t>HP SJ Pro 2600 f1 Scanner</t>
  </si>
  <si>
    <t>EPSON SJMB4000 MAINTENANCE BOX FOR C4000</t>
  </si>
  <si>
    <t>EP-C33S021601</t>
  </si>
  <si>
    <t>Epson Maintenance</t>
  </si>
  <si>
    <t>Epson Wf C20750D4TW Yellow Ink</t>
  </si>
  <si>
    <t>EP-C13T02S400</t>
  </si>
  <si>
    <t>Epson WF-M53xx/58xx Series Ink Cartridge XXL Black - 40,000 pages</t>
  </si>
  <si>
    <t>EP-C13T12F140</t>
  </si>
  <si>
    <t>Singlepack UltraChrome XD2 T41F240 Cyan 350ml</t>
  </si>
  <si>
    <t>Expected</t>
  </si>
  <si>
    <t>Singlepack UltraChrome XD2 T41F440 Magenta 350ml</t>
  </si>
  <si>
    <t>Singlepack UltraChrome XD2 T41F440 Yellow 350ml</t>
  </si>
  <si>
    <t>EP-C13T41F440</t>
  </si>
  <si>
    <t>Singlepack UltraChrome XD2 T41F540 Black 350ml</t>
  </si>
  <si>
    <t>EP-C13T41F540</t>
  </si>
  <si>
    <t>EPSON SJIC42P-Y C4000 YELLOW INK</t>
  </si>
  <si>
    <t>EP-C13T52M440</t>
  </si>
  <si>
    <t>EPSON SJIC42P-C C4000 CYAN INK</t>
  </si>
  <si>
    <t>EP-C13T52M24</t>
  </si>
  <si>
    <t>EPSON SJIC42P-BK C4000 BLACK INK</t>
  </si>
  <si>
    <t>EP-C13T52M140</t>
  </si>
  <si>
    <t>T6644 Yellow Ink Bottle 70ml</t>
  </si>
  <si>
    <t>C13T66444A</t>
  </si>
  <si>
    <t>T6643 Magenta Ink Bottle 70ml</t>
  </si>
  <si>
    <t>C13T66434A</t>
  </si>
  <si>
    <t>T6642 Cyan Ink Bottle 70ml</t>
  </si>
  <si>
    <t>C13T66424A</t>
  </si>
  <si>
    <t>106 Ecotank ink bottle Yellow</t>
  </si>
  <si>
    <t>106 Ecotank ink bottle Magenta</t>
  </si>
  <si>
    <t>106 Ecotank ink bottle cysn</t>
  </si>
  <si>
    <t>106 Ecotank Ink Bottle Black</t>
  </si>
  <si>
    <t>105 Ecotank Ink Bottle Black</t>
  </si>
  <si>
    <t>103 EcoTank Yellow Ink Bottle 65ml</t>
  </si>
  <si>
    <t>103 EcoTank Magenta Ink Bottle 65ml</t>
  </si>
  <si>
    <t>103 EcoTank Cyan Ink Bottle 65ml</t>
  </si>
  <si>
    <t>C13T00S24A</t>
  </si>
  <si>
    <t>101 EcoTank Black Ink Bottle</t>
  </si>
  <si>
    <t>C13T03V14A</t>
  </si>
  <si>
    <t>Epson Inks</t>
  </si>
  <si>
    <t>Epson PS-180 Universal Power Supply</t>
  </si>
  <si>
    <t>C32C825341</t>
  </si>
  <si>
    <t>Epson TM-U950-385 POS PRINTER (ECW) USB, w/o PS, ECW</t>
  </si>
  <si>
    <t>C31C151385</t>
  </si>
  <si>
    <t>Epson POS Printer</t>
  </si>
  <si>
    <t>EPSON EB-L260F PowerLite Projector</t>
  </si>
  <si>
    <t>V11HA69080</t>
  </si>
  <si>
    <t>Epson EB-2250U Projector - 5,000 Lumens</t>
  </si>
  <si>
    <t>V11H871040</t>
  </si>
  <si>
    <t>Epson Projector EB-994F</t>
  </si>
  <si>
    <t>EP-V11HB60042</t>
  </si>
  <si>
    <t>Epson EB-X49 Projector</t>
  </si>
  <si>
    <t>EPV11H982040</t>
  </si>
  <si>
    <t>Epson CW-01 Projector 3LCD Technology 3000 Lumens</t>
  </si>
  <si>
    <t>V11HA86040</t>
  </si>
  <si>
    <t>Epson Projectors</t>
  </si>
  <si>
    <t>Epson Ecotank L3550</t>
  </si>
  <si>
    <t>Epson Ecotank L3210</t>
  </si>
  <si>
    <t>Epson Printers</t>
  </si>
  <si>
    <t>Canon G3410 Printer</t>
  </si>
  <si>
    <t>2315C009AC</t>
  </si>
  <si>
    <t xml:space="preserve">Printers &amp; Accessories </t>
  </si>
  <si>
    <t>APC Backup UPS</t>
  </si>
  <si>
    <t>BV650I-MSX</t>
  </si>
  <si>
    <t>APC EASY UPS 650VA AVR UNIVERSAL OUTLET 230V</t>
  </si>
  <si>
    <t>BV800I-MSX</t>
  </si>
  <si>
    <t>APC Easy UPS BV 800VA, AVR, Universal Outlet, 230V</t>
  </si>
  <si>
    <t>BV1000I-MSX</t>
  </si>
  <si>
    <t>APC Easy UPS BV 1000VA, AVR, Universal Outlet, 230V</t>
  </si>
  <si>
    <t>BX1600MI-MS</t>
  </si>
  <si>
    <t>APC back-UPS 1600VA, 230V , AVR, Universal sockets</t>
  </si>
  <si>
    <t>APC Smart UPS</t>
  </si>
  <si>
    <t>SMC2000I-2U</t>
  </si>
  <si>
    <t>APC Smart-UPS C 2000VA 2U Rack mountable 230V</t>
  </si>
  <si>
    <t>Logitech</t>
  </si>
  <si>
    <t>910-005796</t>
  </si>
  <si>
    <t>Logitech G203 Gaming mouse - Black</t>
  </si>
  <si>
    <t>910-005568</t>
  </si>
  <si>
    <t>Logitech G502 LIGHTSPEED Wireless Gaming Mouse</t>
  </si>
  <si>
    <t>941-000123</t>
  </si>
  <si>
    <t>Logitech G920 DRIVING FORCE RACING WHEEL - USB - EMEA - EU</t>
  </si>
  <si>
    <t>939-001487</t>
  </si>
  <si>
    <t>Cable - GROUP 10m Extended Cable</t>
  </si>
  <si>
    <t>Poly</t>
  </si>
  <si>
    <t>8X228A6</t>
  </si>
  <si>
    <t>Poly Blackwire 3220 Stereo USB-C Headset +USB-C/A Adapter (Bulk)</t>
  </si>
  <si>
    <t>8X219AA</t>
  </si>
  <si>
    <t>Poly Blackwire 3320 Stereo USB-C Headset +USB-C/A Adapter</t>
  </si>
  <si>
    <t>8X229A6</t>
  </si>
  <si>
    <t>Poly Blackwire 3225 Stereo USB-C Headset +3.5mm Plug +USB-C/A Adapter (Bulk)</t>
  </si>
  <si>
    <t>8X231A6</t>
  </si>
  <si>
    <t>Poly Blackwire 5220 Stereo USB-C Headset +3.5mm Plug +USB-C/A Adapter (Bulk)</t>
  </si>
  <si>
    <t>783P7AA</t>
  </si>
  <si>
    <t>Poly - HW520 - Encore Pro STEREO Wideband Headset (Noise Cancelling + QD)</t>
  </si>
  <si>
    <t>786C7AA</t>
  </si>
  <si>
    <t>Poly - DA85 UC USB-to-Headset QD Audio Processor (4 pin) (inline controls) (USB-A and USB-C)</t>
  </si>
  <si>
    <t>842D4AA</t>
  </si>
  <si>
    <t>Poly Studio USB Video Bar</t>
  </si>
  <si>
    <t>Jabra</t>
  </si>
  <si>
    <t>4999-823-109</t>
  </si>
  <si>
    <t>Jabra EVOLVE 20 MS STEREO USB-A Headband, Noise cancelling,</t>
  </si>
  <si>
    <t>5399-823-309</t>
  </si>
  <si>
    <t>Jabra EVOLVE 30 II MS STEREO USB Headband, Noise cancelling,</t>
  </si>
  <si>
    <t>6599-833-499</t>
  </si>
  <si>
    <t>Jabra Evolve 65 SE STEREO Headset with Link380a (USB-A) (UC) (with Stand)</t>
  </si>
  <si>
    <t>26599-999-999</t>
  </si>
  <si>
    <t>Jabra Evolve2 65 STEREO Headset with Link380a (USB-A) (MS Version)</t>
  </si>
  <si>
    <t>26699-999-999</t>
  </si>
  <si>
    <t>Jabra Evolve2 65 Flex Link380a MS Stereo</t>
  </si>
  <si>
    <t>Starlink</t>
  </si>
  <si>
    <t>Starlink Kits</t>
  </si>
  <si>
    <t xml:space="preserve">Starlink V3 </t>
  </si>
  <si>
    <t xml:space="preserve">Starlink Cables </t>
  </si>
  <si>
    <t>Starlink V3 45m Cable</t>
  </si>
  <si>
    <t>Starlink Mini</t>
  </si>
  <si>
    <t xml:space="preserve">Starlink Ethernet Adapter </t>
  </si>
  <si>
    <t>Starlink Mini Magentic Mount</t>
  </si>
  <si>
    <t>Starlink Mini Suction wall Mount</t>
  </si>
  <si>
    <t>Starlink Mini Travel Adapter 10M</t>
  </si>
  <si>
    <t>Starlink Mini Type c to DC 5M cable</t>
  </si>
  <si>
    <t>Wall mount for Starlink Mini</t>
  </si>
  <si>
    <t>Starlink V3 Wall Mount Grey</t>
  </si>
  <si>
    <t>Poer supply for Mini and V3</t>
  </si>
  <si>
    <t>High Performance Wall Mount</t>
  </si>
  <si>
    <t>Case for mini device</t>
  </si>
  <si>
    <t>Kingsons Backpacks</t>
  </si>
  <si>
    <t>Backpacks</t>
  </si>
  <si>
    <t>K8337W</t>
  </si>
  <si>
    <t>Kingsons 16.1" BLUE Strip Series</t>
  </si>
  <si>
    <t>KS6062W-Bl</t>
  </si>
  <si>
    <t>KB 15.4" K-SERIES,LAPTOP BACKPACK-BLACK</t>
  </si>
  <si>
    <t>K8933W-BK</t>
  </si>
  <si>
    <t>Kingsons 15.6" Arrow series backpack - Black</t>
  </si>
  <si>
    <t>K8890W-GY</t>
  </si>
  <si>
    <t>Kingsons 15.6" Trendy Series Backpack GREY</t>
  </si>
  <si>
    <t>KS3048W15.6</t>
  </si>
  <si>
    <t>KINGSONS 15.6"Laptop Backpack - (LIGHT GREEN)	5</t>
  </si>
  <si>
    <t>KS3077W</t>
  </si>
  <si>
    <t>Kingsons 15.6" Prime Series Backpack</t>
  </si>
  <si>
    <t>Laptops RAMs DDR4</t>
  </si>
  <si>
    <t>4GB RAM DDR4 Laptop 3200Mhz</t>
  </si>
  <si>
    <t>8GB RAM DDR4 Laptop 3200Mhz</t>
  </si>
  <si>
    <t>Desktops RAMs DDR4</t>
  </si>
  <si>
    <t>LD4AU004G-2666</t>
  </si>
  <si>
    <t>Lexar - 4GB RAM DDR4 Desktop 2666Mhz</t>
  </si>
  <si>
    <t>Internal &amp; External SSD</t>
  </si>
  <si>
    <t>Internal M.2 NVMe 2230/2242 SSD</t>
  </si>
  <si>
    <t>DP342SSD-1TB</t>
  </si>
  <si>
    <t>DATO SSD 1TB M.2 NVMe 2242</t>
  </si>
  <si>
    <t>DP330SSD-1TB</t>
  </si>
  <si>
    <t>DATO SSD 1TB M.2 NVMe 2230</t>
  </si>
  <si>
    <t>Internal M.2 NVMe 2280 SSD</t>
  </si>
  <si>
    <t>DHI-SSD-C900N1TB</t>
  </si>
  <si>
    <t>Alhua C900 1TB SSD Nvme M.2</t>
  </si>
  <si>
    <t>Internal M.2 NVMe 2280 SSD Gen 4x4</t>
  </si>
  <si>
    <t>Open Box 512GB Gen 4 Nvme M.2</t>
  </si>
  <si>
    <t>TP-Link</t>
  </si>
  <si>
    <t>Wireless Adapters</t>
  </si>
  <si>
    <t>TL-ARCHER T2U</t>
  </si>
  <si>
    <t>AC600 Wireless Dual Band USB Adapter - TL-Archer T2U</t>
  </si>
  <si>
    <t xml:space="preserve">Toners &amp; Inks </t>
  </si>
  <si>
    <t>Hp Toner Cartridge</t>
  </si>
  <si>
    <t>CB542A</t>
  </si>
  <si>
    <t>CB543A</t>
  </si>
  <si>
    <t>CE310A</t>
  </si>
  <si>
    <t>CF217A</t>
  </si>
  <si>
    <t>Q7553A</t>
  </si>
  <si>
    <t>CE255A</t>
  </si>
  <si>
    <t>CC364A</t>
  </si>
  <si>
    <t>CF281A</t>
  </si>
  <si>
    <t>CE285A</t>
  </si>
  <si>
    <t>CF380A</t>
  </si>
  <si>
    <t>CF400A</t>
  </si>
  <si>
    <t>CF402A</t>
  </si>
  <si>
    <t>CF403A</t>
  </si>
  <si>
    <t>W2411A</t>
  </si>
  <si>
    <t>W2031A</t>
  </si>
  <si>
    <t>W2032A</t>
  </si>
  <si>
    <t>W2033A</t>
  </si>
  <si>
    <t>W2210A</t>
  </si>
  <si>
    <t>Lenovo Wireless Mouse 150</t>
  </si>
  <si>
    <t>Canon inkjet MFP PIXMA TS3340 Mea</t>
  </si>
  <si>
    <t>4999-823-169</t>
  </si>
  <si>
    <t>Jabra Evolve 20, STEREO Headset with USB C/A (Microsoft Version)</t>
  </si>
  <si>
    <t>27599-999-999</t>
  </si>
  <si>
    <t>Jabra Evolve2 75 STEREO Headset with Link380a (USB-A) (MS Version) - No Deskstand (Black)</t>
  </si>
  <si>
    <t>Openbox 8gb 3200 Desktop Ram</t>
  </si>
  <si>
    <t>782H9EA</t>
  </si>
  <si>
    <t>AE0F2EA</t>
  </si>
  <si>
    <t>C11CH72403DA</t>
  </si>
  <si>
    <t>Epson EcoTank L15150 MEAF All-in-One InkTank Printer</t>
  </si>
  <si>
    <t>C11CJ61407</t>
  </si>
  <si>
    <t>Epson EcoTank L6270 A4 Wi-Fi Duplex All-in-One Ink Tank Printer with ADF</t>
  </si>
  <si>
    <t>BVX700LUI-MS</t>
  </si>
  <si>
    <t>APC EASY UPS 700VA AVR UNIVERSAL OUTLET 230V</t>
  </si>
  <si>
    <t xml:space="preserve">Lenovo AIO Desktops </t>
  </si>
  <si>
    <t>62F&amp;KAT4UK</t>
  </si>
  <si>
    <t>Lenovo E20-30 19.5" Monitor</t>
  </si>
  <si>
    <t>AP6K1AV</t>
  </si>
  <si>
    <t>B5UJ3UA</t>
  </si>
  <si>
    <t>9M9D7AT</t>
  </si>
  <si>
    <t>MW2U3LL/A</t>
  </si>
  <si>
    <t>MD7K4LL/A</t>
  </si>
  <si>
    <t>9Y7Q2ET</t>
  </si>
  <si>
    <t>Dell Desktops</t>
  </si>
  <si>
    <t>Dell Monitors</t>
  </si>
  <si>
    <t>EP-V11HB55042</t>
  </si>
  <si>
    <t>EPSON PROJECTOR EB-E12</t>
  </si>
  <si>
    <t>Àvailable</t>
  </si>
  <si>
    <t>EP-C13T41F240</t>
  </si>
  <si>
    <t>EPSON WF C20750D4TW Black ink 50000 pages</t>
  </si>
  <si>
    <t>EP-C13T02S100</t>
  </si>
  <si>
    <t>EP-C13T97330N</t>
  </si>
  <si>
    <t>EPSON WORKFORCE PRO WF-C869R MAGENTA XL INK SUPPLY</t>
  </si>
  <si>
    <t>EP-C13T97340N</t>
  </si>
  <si>
    <t>EPSON WORKFORCE PRO WF-C869R YELLOW XL INK SUPPLY</t>
  </si>
  <si>
    <t>Epson WFE WF-C20590 Maintenance Box</t>
  </si>
  <si>
    <t>BX1200MI-MS</t>
  </si>
  <si>
    <t>APC Back-UPS 1200VA 230V AVR Universal Sockets</t>
  </si>
  <si>
    <t>CF226A</t>
  </si>
  <si>
    <t>CF259A</t>
  </si>
  <si>
    <t>W2030A</t>
  </si>
  <si>
    <t>A38F9ET</t>
  </si>
  <si>
    <t>21SJ0011UE</t>
  </si>
  <si>
    <t>21RK007VUE</t>
  </si>
  <si>
    <t>21QC009SUE</t>
  </si>
  <si>
    <t xml:space="preserve">210-BQZW </t>
  </si>
  <si>
    <t xml:space="preserve"> Dell 27 Monitor - SE2725HM </t>
  </si>
  <si>
    <t>N6004VDT3030MTEMEA01</t>
  </si>
  <si>
    <t xml:space="preserve">460-BDLF </t>
  </si>
  <si>
    <t xml:space="preserve"> Dell Ecoloop Urban Backpack - CP4523G </t>
  </si>
  <si>
    <t xml:space="preserve">MW123LL/A </t>
  </si>
  <si>
    <t>BZ0N2UA</t>
  </si>
  <si>
    <t>8A4B6EA</t>
  </si>
  <si>
    <r>
      <rPr>
        <b/>
        <sz val="12"/>
        <color rgb="FFFF0000"/>
        <rFont val="Amasis MT Pro"/>
        <family val="1"/>
      </rPr>
      <t>Thinkcenter Neo 50a 24 Gen 5</t>
    </r>
    <r>
      <rPr>
        <sz val="12"/>
        <color theme="1"/>
        <rFont val="Amasis MT Pro"/>
        <family val="1"/>
      </rPr>
      <t xml:space="preserve">, intel® Core i7-13620H, </t>
    </r>
    <r>
      <rPr>
        <b/>
        <sz val="12"/>
        <color theme="1"/>
        <rFont val="Amasis MT Pro"/>
        <family val="1"/>
      </rPr>
      <t xml:space="preserve">8GB SO-DIMM DDR5, 512GB SSD M.2 2280 PCIe® 4.0x4 NVMe® Opal 2.0, </t>
    </r>
    <r>
      <rPr>
        <b/>
        <sz val="12"/>
        <color rgb="FF7030A0"/>
        <rFont val="Amasis MT Pro"/>
        <family val="1"/>
      </rPr>
      <t>23.8" FHD (1920x1080) IPS Anti-glare 250nits, 99% sRGB</t>
    </r>
    <r>
      <rPr>
        <sz val="12"/>
        <color theme="1"/>
        <rFont val="Amasis MT Pro"/>
        <family val="1"/>
      </rPr>
      <t>, USB KYB and Mouse,</t>
    </r>
    <r>
      <rPr>
        <b/>
        <sz val="12"/>
        <color rgb="FFC00000"/>
        <rFont val="Amasis MT Pro"/>
        <family val="1"/>
      </rPr>
      <t>DOS</t>
    </r>
    <r>
      <rPr>
        <b/>
        <sz val="12"/>
        <color theme="1"/>
        <rFont val="Amasis MT Pro"/>
        <family val="1"/>
      </rPr>
      <t>,</t>
    </r>
    <r>
      <rPr>
        <b/>
        <sz val="12"/>
        <color rgb="FFFF0000"/>
        <rFont val="Amasis MT Pro"/>
        <family val="1"/>
      </rPr>
      <t xml:space="preserve"> 1 year warranty</t>
    </r>
  </si>
  <si>
    <r>
      <rPr>
        <b/>
        <sz val="12"/>
        <color rgb="FFFF0000"/>
        <rFont val="Amasis MT Pro"/>
        <family val="1"/>
      </rPr>
      <t>Lenovo ThinkBook 14 G8 IML</t>
    </r>
    <r>
      <rPr>
        <sz val="12"/>
        <color theme="1"/>
        <rFont val="Amasis MT Pro"/>
        <family val="1"/>
      </rPr>
      <t xml:space="preserve"> - Intel® Core™ Ultra 5 225U, </t>
    </r>
    <r>
      <rPr>
        <b/>
        <sz val="12"/>
        <color theme="1"/>
        <rFont val="Amasis MT Pro"/>
        <family val="1"/>
      </rPr>
      <t xml:space="preserve">8GB SO-DIMM DDR5-5600 </t>
    </r>
    <r>
      <rPr>
        <b/>
        <sz val="12"/>
        <color theme="5" tint="-0.249977111117893"/>
        <rFont val="Amasis MT Pro"/>
        <family val="1"/>
      </rPr>
      <t>(1x 8 GB),</t>
    </r>
    <r>
      <rPr>
        <b/>
        <sz val="12"/>
        <color theme="1"/>
        <rFont val="Amasis MT Pro"/>
        <family val="1"/>
      </rPr>
      <t xml:space="preserve"> 512GB SSD M.2 2242 PCIe® 4.0x4 NVMe®, </t>
    </r>
    <r>
      <rPr>
        <b/>
        <sz val="12"/>
        <color rgb="FF7030A0"/>
        <rFont val="Amasis MT Pro"/>
        <family val="1"/>
      </rPr>
      <t>14" WUXGA (1920x1200)</t>
    </r>
    <r>
      <rPr>
        <b/>
        <sz val="12"/>
        <color theme="1"/>
        <rFont val="Amasis MT Pro"/>
        <family val="1"/>
      </rPr>
      <t xml:space="preserve">, </t>
    </r>
    <r>
      <rPr>
        <b/>
        <sz val="12"/>
        <color rgb="FFC00000"/>
        <rFont val="Amasis MT Pro"/>
        <family val="1"/>
      </rPr>
      <t>DOS</t>
    </r>
    <r>
      <rPr>
        <b/>
        <sz val="12"/>
        <color theme="1"/>
        <rFont val="Amasis MT Pro"/>
        <family val="1"/>
      </rPr>
      <t>,</t>
    </r>
    <r>
      <rPr>
        <b/>
        <sz val="12"/>
        <color rgb="FF0070C0"/>
        <rFont val="Amasis MT Pro"/>
        <family val="1"/>
      </rPr>
      <t>Non-backlit, English (UK),</t>
    </r>
    <r>
      <rPr>
        <b/>
        <sz val="12"/>
        <color theme="1"/>
        <rFont val="Amasis MT Pro"/>
        <family val="1"/>
      </rPr>
      <t xml:space="preserve"> Arctic Grey,</t>
    </r>
    <r>
      <rPr>
        <b/>
        <sz val="12"/>
        <color rgb="FF00B050"/>
        <rFont val="Amasis MT Pro"/>
        <family val="1"/>
      </rPr>
      <t>AI PC</t>
    </r>
    <r>
      <rPr>
        <b/>
        <sz val="12"/>
        <color theme="6" tint="-0.499984740745262"/>
        <rFont val="Amasis MT Pro"/>
        <family val="1"/>
      </rPr>
      <t>,</t>
    </r>
    <r>
      <rPr>
        <b/>
        <sz val="12"/>
        <color rgb="FFFF0000"/>
        <rFont val="Amasis MT Pro"/>
        <family val="1"/>
      </rPr>
      <t xml:space="preserve"> 1-year, Courier or Carry-in</t>
    </r>
    <r>
      <rPr>
        <sz val="12"/>
        <color theme="1"/>
        <rFont val="Amasis MT Pro"/>
        <family val="1"/>
      </rPr>
      <t xml:space="preserve">, </t>
    </r>
  </si>
  <si>
    <r>
      <rPr>
        <b/>
        <sz val="12"/>
        <color rgb="FFFF0000"/>
        <rFont val="Amasis MT Pro"/>
        <family val="1"/>
      </rPr>
      <t>Lenovo TB 14 G8 -</t>
    </r>
    <r>
      <rPr>
        <sz val="12"/>
        <color theme="1"/>
        <rFont val="Amasis MT Pro"/>
        <family val="1"/>
      </rPr>
      <t xml:space="preserve"> Intel® Core™ U7-240H, 8</t>
    </r>
    <r>
      <rPr>
        <b/>
        <sz val="12"/>
        <color theme="1"/>
        <rFont val="Amasis MT Pro"/>
        <family val="1"/>
      </rPr>
      <t xml:space="preserve">GB SO-DIMM DDR5-5600 </t>
    </r>
    <r>
      <rPr>
        <b/>
        <sz val="12"/>
        <color theme="5" tint="-0.249977111117893"/>
        <rFont val="Amasis MT Pro"/>
        <family val="1"/>
      </rPr>
      <t>(1 x 8 GB)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512GB SSD M.2 2242 PCIe® 4.0x4 NVMe,  </t>
    </r>
    <r>
      <rPr>
        <b/>
        <sz val="12"/>
        <color rgb="FF7030A0"/>
        <rFont val="Amasis MT Pro"/>
        <family val="1"/>
      </rPr>
      <t xml:space="preserve">14" FHD, </t>
    </r>
    <r>
      <rPr>
        <b/>
        <sz val="12"/>
        <rFont val="Amasis MT Pro"/>
        <family val="1"/>
      </rPr>
      <t>Arctic Grey,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 xml:space="preserve">DOS, </t>
    </r>
    <r>
      <rPr>
        <b/>
        <sz val="12"/>
        <color theme="8" tint="-0.499984740745262"/>
        <rFont val="Amasis MT Pro"/>
        <family val="1"/>
      </rPr>
      <t>1x Ethernet (RJ-45)</t>
    </r>
    <r>
      <rPr>
        <b/>
        <sz val="12"/>
        <rFont val="Amasis MT Pro"/>
        <family val="1"/>
      </rPr>
      <t xml:space="preserve">, 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1 Years Warranty</t>
    </r>
  </si>
  <si>
    <r>
      <rPr>
        <b/>
        <sz val="12"/>
        <color rgb="FFFF0000"/>
        <rFont val="Amasis MT Pro"/>
        <family val="1"/>
      </rPr>
      <t>Lenovo TB 14 G8 -</t>
    </r>
    <r>
      <rPr>
        <sz val="12"/>
        <color theme="1"/>
        <rFont val="Amasis MT Pro"/>
        <family val="1"/>
      </rPr>
      <t xml:space="preserve"> Intel® Core™ U7-240H, 8</t>
    </r>
    <r>
      <rPr>
        <b/>
        <sz val="12"/>
        <color theme="1"/>
        <rFont val="Amasis MT Pro"/>
        <family val="1"/>
      </rPr>
      <t xml:space="preserve">GB SO-DIMM DDR5-5600 </t>
    </r>
    <r>
      <rPr>
        <b/>
        <sz val="12"/>
        <color theme="5" tint="-0.249977111117893"/>
        <rFont val="Amasis MT Pro"/>
        <family val="1"/>
      </rPr>
      <t>(1 x 8 GB)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512GB SSD M.2 2242 PCIe® 4.0x4 NVMe,  </t>
    </r>
    <r>
      <rPr>
        <b/>
        <sz val="12"/>
        <color rgb="FF7030A0"/>
        <rFont val="Amasis MT Pro"/>
        <family val="1"/>
      </rPr>
      <t xml:space="preserve">14" FHD, </t>
    </r>
    <r>
      <rPr>
        <b/>
        <sz val="12"/>
        <rFont val="Amasis MT Pro"/>
        <family val="1"/>
      </rPr>
      <t>Arctic Grey,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 xml:space="preserve">DOS, </t>
    </r>
    <r>
      <rPr>
        <b/>
        <sz val="12"/>
        <color theme="8" tint="-0.499984740745262"/>
        <rFont val="Amasis MT Pro"/>
        <family val="1"/>
      </rPr>
      <t>1x Ethernet (RJ-45)</t>
    </r>
    <r>
      <rPr>
        <b/>
        <sz val="12"/>
        <rFont val="Amasis MT Pro"/>
        <family val="1"/>
      </rPr>
      <t>,</t>
    </r>
    <r>
      <rPr>
        <b/>
        <sz val="12"/>
        <color rgb="FF00B050"/>
        <rFont val="Amasis MT Pro"/>
        <family val="1"/>
      </rPr>
      <t>AI PC</t>
    </r>
    <r>
      <rPr>
        <b/>
        <sz val="12"/>
        <rFont val="Amasis MT Pro"/>
        <family val="1"/>
      </rPr>
      <t xml:space="preserve"> 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1 Years Warranty</t>
    </r>
  </si>
  <si>
    <r>
      <rPr>
        <b/>
        <sz val="12"/>
        <color rgb="FFFF0000"/>
        <rFont val="Amasis MT Pro"/>
        <family val="1"/>
      </rPr>
      <t>Lenovo ThinkPad L13 G4</t>
    </r>
    <r>
      <rPr>
        <sz val="12"/>
        <color theme="1"/>
        <rFont val="Amasis MT Pro"/>
        <family val="1"/>
      </rPr>
      <t xml:space="preserve"> - Intel Core i7-1355U, </t>
    </r>
    <r>
      <rPr>
        <b/>
        <sz val="12"/>
        <color theme="1"/>
        <rFont val="Amasis MT Pro"/>
        <family val="1"/>
      </rPr>
      <t xml:space="preserve">16GB Base DDR5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512GB SSD M.2 2280 NVMe G4, </t>
    </r>
    <r>
      <rPr>
        <b/>
        <sz val="12"/>
        <color rgb="FF7030A0"/>
        <rFont val="Amasis MT Pro"/>
        <family val="1"/>
      </rPr>
      <t>13.3" WUXGA AG,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>DOS</t>
    </r>
    <r>
      <rPr>
        <b/>
        <sz val="12"/>
        <color theme="1"/>
        <rFont val="Amasis MT Pro"/>
        <family val="1"/>
      </rPr>
      <t xml:space="preserve">,  </t>
    </r>
    <r>
      <rPr>
        <b/>
        <sz val="12"/>
        <color rgb="FFFF0000"/>
        <rFont val="Amasis MT Pro"/>
        <family val="1"/>
      </rPr>
      <t>3 Year Carry-in</t>
    </r>
  </si>
  <si>
    <r>
      <rPr>
        <b/>
        <sz val="12"/>
        <color rgb="FFFF0000"/>
        <rFont val="Amasis MT Pro"/>
        <family val="1"/>
      </rPr>
      <t>Lenovo ThinkPad L15</t>
    </r>
    <r>
      <rPr>
        <sz val="12"/>
        <color theme="1"/>
        <rFont val="Amasis MT Pro"/>
        <family val="1"/>
      </rPr>
      <t xml:space="preserve"> - Intel Core i5 - 10210U, </t>
    </r>
    <r>
      <rPr>
        <b/>
        <sz val="12"/>
        <color theme="1"/>
        <rFont val="Amasis MT Pro"/>
        <family val="1"/>
      </rPr>
      <t>8GB RAM /  512SSD</t>
    </r>
    <r>
      <rPr>
        <sz val="12"/>
        <color theme="1"/>
        <rFont val="Amasis MT Pro"/>
        <family val="1"/>
      </rPr>
      <t xml:space="preserve">,  </t>
    </r>
    <r>
      <rPr>
        <b/>
        <sz val="12"/>
        <color rgb="FF7030A0"/>
        <rFont val="Amasis MT Pro"/>
        <family val="1"/>
      </rPr>
      <t>15.6" FHD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C00000"/>
        <rFont val="Amasis MT Pro"/>
        <family val="1"/>
      </rPr>
      <t>DOS</t>
    </r>
  </si>
  <si>
    <r>
      <rPr>
        <b/>
        <sz val="12"/>
        <color rgb="FFFF0000"/>
        <rFont val="Amasis MT Pro"/>
        <family val="1"/>
      </rPr>
      <t>ThinkPad T14 Gen 6 ARL</t>
    </r>
    <r>
      <rPr>
        <sz val="12"/>
        <color theme="1"/>
        <rFont val="Amasis MT Pro"/>
        <family val="1"/>
      </rPr>
      <t xml:space="preserve"> - Ultra 5-235U, </t>
    </r>
    <r>
      <rPr>
        <b/>
        <sz val="12"/>
        <color theme="1"/>
        <rFont val="Amasis MT Pro"/>
        <family val="1"/>
      </rPr>
      <t xml:space="preserve">16GB DDR5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512GB SSD M.2 2280 NVMe G4,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No OS</t>
    </r>
    <r>
      <rPr>
        <b/>
        <sz val="12"/>
        <color rgb="FF7030A0"/>
        <rFont val="Amasis MT Pro"/>
        <family val="1"/>
      </rPr>
      <t>, 14.0" WUXGA,</t>
    </r>
    <r>
      <rPr>
        <sz val="12"/>
        <color theme="1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KB UK-ENG,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 xml:space="preserve">3 Year on Site, </t>
    </r>
  </si>
  <si>
    <r>
      <rPr>
        <b/>
        <sz val="12"/>
        <color rgb="FFFF0000"/>
        <rFont val="Amasis MT Pro"/>
        <family val="1"/>
      </rPr>
      <t>Lenovo Thinkpad T14</t>
    </r>
    <r>
      <rPr>
        <sz val="12"/>
        <color theme="1"/>
        <rFont val="Amasis MT Pro"/>
        <family val="1"/>
      </rPr>
      <t>,U7-255U,</t>
    </r>
    <r>
      <rPr>
        <b/>
        <sz val="12"/>
        <color theme="1"/>
        <rFont val="Amasis MT Pro"/>
        <family val="1"/>
      </rPr>
      <t>16GB DDR5,512GB SSD M.2 2280 TLC G4</t>
    </r>
    <r>
      <rPr>
        <sz val="12"/>
        <color theme="1"/>
        <rFont val="Amasis MT Pro"/>
        <family val="1"/>
      </rPr>
      <t>,Integrated,</t>
    </r>
    <r>
      <rPr>
        <b/>
        <sz val="12"/>
        <color rgb="FFC00000"/>
        <rFont val="Amasis MT Pro"/>
        <family val="1"/>
      </rPr>
      <t>No OS,</t>
    </r>
    <r>
      <rPr>
        <b/>
        <sz val="12"/>
        <color theme="1"/>
        <rFont val="Amasis MT Pro"/>
        <family val="1"/>
      </rPr>
      <t>1</t>
    </r>
    <r>
      <rPr>
        <b/>
        <sz val="12"/>
        <color rgb="FF7030A0"/>
        <rFont val="Amasis MT Pro"/>
        <family val="1"/>
      </rPr>
      <t>4.0" WUXGA AG 400nits,</t>
    </r>
    <r>
      <rPr>
        <sz val="12"/>
        <color theme="1"/>
        <rFont val="Amasis MT Pro"/>
        <family val="1"/>
      </rPr>
      <t>5M RGB+IR Cam,Intel AX211 2x2AX 6E+BTY-SCR,Y-FPR,4 Cell 52.5Whr,65W USB-C 3PIN-UK,BKLT KB UK-ENG</t>
    </r>
    <r>
      <rPr>
        <b/>
        <sz val="12"/>
        <color rgb="FFFF0000"/>
        <rFont val="Amasis MT Pro"/>
        <family val="1"/>
      </rPr>
      <t>,3 Year Carry-in</t>
    </r>
  </si>
  <si>
    <r>
      <rPr>
        <b/>
        <sz val="12"/>
        <color rgb="FFFF0000"/>
        <rFont val="Amasis MT Pro"/>
        <family val="1"/>
      </rPr>
      <t>Lenovo ThinkPad T14s G6</t>
    </r>
    <r>
      <rPr>
        <sz val="12"/>
        <color theme="1"/>
        <rFont val="Amasis MT Pro"/>
        <family val="1"/>
      </rPr>
      <t xml:space="preserve"> - Intel Ultra 7-255U,, </t>
    </r>
    <r>
      <rPr>
        <b/>
        <sz val="12"/>
        <color theme="1"/>
        <rFont val="Amasis MT Pro"/>
        <family val="1"/>
      </rPr>
      <t xml:space="preserve">16GB / 512GB SSD, , </t>
    </r>
    <r>
      <rPr>
        <b/>
        <sz val="12"/>
        <color rgb="FFC00000"/>
        <rFont val="Amasis MT Pro"/>
        <family val="1"/>
      </rPr>
      <t>DOS</t>
    </r>
    <r>
      <rPr>
        <b/>
        <sz val="12"/>
        <color theme="1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>14" FHD,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 xml:space="preserve">3 Year Warranty </t>
    </r>
  </si>
  <si>
    <r>
      <rPr>
        <b/>
        <sz val="12"/>
        <color rgb="FFFF0000"/>
        <rFont val="Amasis MT Pro"/>
        <family val="1"/>
      </rPr>
      <t>Lenovo ThinkPad X13 G6</t>
    </r>
    <r>
      <rPr>
        <sz val="12"/>
        <color theme="1"/>
        <rFont val="Amasis MT Pro"/>
        <family val="1"/>
      </rPr>
      <t xml:space="preserve"> - Intel Ultra 7 255U,, </t>
    </r>
    <r>
      <rPr>
        <b/>
        <sz val="12"/>
        <color theme="1"/>
        <rFont val="Amasis MT Pro"/>
        <family val="1"/>
      </rPr>
      <t xml:space="preserve">16GB RAM DDR5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512GB SSD G4,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>DOS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>13"WUXGA</t>
    </r>
    <r>
      <rPr>
        <sz val="12"/>
        <color theme="1"/>
        <rFont val="Amasis MT Pro"/>
        <family val="1"/>
      </rPr>
      <t xml:space="preserve">,  </t>
    </r>
    <r>
      <rPr>
        <b/>
        <sz val="12"/>
        <color rgb="FFFF0000"/>
        <rFont val="Amasis MT Pro"/>
        <family val="1"/>
      </rPr>
      <t>3 Years Onsite</t>
    </r>
  </si>
  <si>
    <r>
      <rPr>
        <b/>
        <sz val="12"/>
        <color rgb="FFFF0000"/>
        <rFont val="Amasis MT Pro"/>
        <family val="1"/>
      </rPr>
      <t>ThinkPad, Thinkpad X1 Carbon G13</t>
    </r>
    <r>
      <rPr>
        <sz val="12"/>
        <color theme="1"/>
        <rFont val="Amasis MT Pro"/>
        <family val="1"/>
      </rPr>
      <t xml:space="preserve">, U7-255U </t>
    </r>
    <r>
      <rPr>
        <b/>
        <sz val="12"/>
        <color theme="1"/>
        <rFont val="Amasis MT Pro"/>
        <family val="1"/>
      </rPr>
      <t xml:space="preserve">16GB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1TB SSD G4, </t>
    </r>
    <r>
      <rPr>
        <b/>
        <sz val="12"/>
        <color rgb="FF7030A0"/>
        <rFont val="Amasis MT Pro"/>
        <family val="1"/>
      </rPr>
      <t>14"WUXGA</t>
    </r>
    <r>
      <rPr>
        <b/>
        <sz val="12"/>
        <color theme="1"/>
        <rFont val="Amasis MT Pro"/>
        <family val="1"/>
      </rPr>
      <t>, `</t>
    </r>
    <r>
      <rPr>
        <b/>
        <sz val="12"/>
        <color rgb="FFC00000"/>
        <rFont val="Amasis MT Pro"/>
        <family val="1"/>
      </rPr>
      <t>Win 11 Pro</t>
    </r>
    <r>
      <rPr>
        <b/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3 years Onsite warranty</t>
    </r>
  </si>
  <si>
    <r>
      <rPr>
        <b/>
        <sz val="12"/>
        <color rgb="FFFF0000"/>
        <rFont val="Amasis MT Pro"/>
        <family val="1"/>
      </rPr>
      <t>ThinkPad, Thinkpad X1 Carbon G13</t>
    </r>
    <r>
      <rPr>
        <sz val="12"/>
        <color theme="1"/>
        <rFont val="Amasis MT Pro"/>
        <family val="1"/>
      </rPr>
      <t xml:space="preserve">, U7-255U </t>
    </r>
    <r>
      <rPr>
        <b/>
        <sz val="12"/>
        <color theme="1"/>
        <rFont val="Amasis MT Pro"/>
        <family val="1"/>
      </rPr>
      <t xml:space="preserve">32GB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1TB SSD G4, </t>
    </r>
    <r>
      <rPr>
        <b/>
        <sz val="12"/>
        <color rgb="FF7030A0"/>
        <rFont val="Amasis MT Pro"/>
        <family val="1"/>
      </rPr>
      <t>14"WUXGA</t>
    </r>
    <r>
      <rPr>
        <b/>
        <sz val="12"/>
        <color theme="1"/>
        <rFont val="Amasis MT Pro"/>
        <family val="1"/>
      </rPr>
      <t>, `</t>
    </r>
    <r>
      <rPr>
        <b/>
        <sz val="12"/>
        <color rgb="FFC00000"/>
        <rFont val="Amasis MT Pro"/>
        <family val="1"/>
      </rPr>
      <t>Win 11 Pro</t>
    </r>
    <r>
      <rPr>
        <b/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3 years Onsite warranty</t>
    </r>
  </si>
  <si>
    <r>
      <t xml:space="preserve">HP All-in-One 24-cb1152nh Bundle All-in-One PC,   </t>
    </r>
    <r>
      <rPr>
        <sz val="12"/>
        <color theme="1"/>
        <rFont val="Amasis MT Pro"/>
        <family val="1"/>
      </rPr>
      <t>Intel® Core™ i5</t>
    </r>
    <r>
      <rPr>
        <b/>
        <sz val="12"/>
        <color rgb="FF0070C0"/>
        <rFont val="Amasis MT Pro"/>
        <family val="1"/>
      </rPr>
      <t xml:space="preserve">, </t>
    </r>
    <r>
      <rPr>
        <b/>
        <sz val="12"/>
        <color theme="1"/>
        <rFont val="Amasis MT Pro"/>
        <family val="1"/>
      </rPr>
      <t>8GB RAM, 512GB SSD</t>
    </r>
    <r>
      <rPr>
        <b/>
        <sz val="12"/>
        <color rgb="FF0070C0"/>
        <rFont val="Amasis MT Pro"/>
        <family val="1"/>
      </rPr>
      <t xml:space="preserve">, </t>
    </r>
    <r>
      <rPr>
        <b/>
        <sz val="12"/>
        <color rgb="FF00B050"/>
        <rFont val="Amasis MT Pro"/>
        <family val="1"/>
      </rPr>
      <t>NVIDIA® GeForce MX450</t>
    </r>
    <r>
      <rPr>
        <b/>
        <sz val="12"/>
        <color rgb="FF0070C0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>23.8", touch screen, FHD</t>
    </r>
    <r>
      <rPr>
        <b/>
        <sz val="12"/>
        <color rgb="FF0070C0"/>
        <rFont val="Amasis MT Pro"/>
        <family val="1"/>
      </rPr>
      <t xml:space="preserve">,  </t>
    </r>
    <r>
      <rPr>
        <b/>
        <sz val="12"/>
        <color rgb="FFC00000"/>
        <rFont val="Amasis MT Pro"/>
        <family val="1"/>
      </rPr>
      <t xml:space="preserve">Windows 11 Home </t>
    </r>
    <r>
      <rPr>
        <b/>
        <sz val="12"/>
        <color theme="1"/>
        <rFont val="Amasis MT Pro"/>
        <family val="1"/>
      </rPr>
      <t xml:space="preserve">Starry white, </t>
    </r>
    <r>
      <rPr>
        <b/>
        <sz val="12"/>
        <color rgb="FFFF0000"/>
        <rFont val="Amasis MT Pro"/>
        <family val="1"/>
      </rPr>
      <t>1 year warranty</t>
    </r>
    <r>
      <rPr>
        <b/>
        <sz val="12"/>
        <color theme="1"/>
        <rFont val="Amasis MT Pro"/>
        <family val="1"/>
      </rPr>
      <t xml:space="preserve"> </t>
    </r>
  </si>
  <si>
    <r>
      <rPr>
        <b/>
        <sz val="12"/>
        <color theme="4"/>
        <rFont val="Amasis MT Pro"/>
        <family val="1"/>
      </rPr>
      <t>HP Laptop 14-ep0129nia,</t>
    </r>
    <r>
      <rPr>
        <sz val="12"/>
        <color theme="1"/>
        <rFont val="Amasis MT Pro"/>
        <family val="1"/>
      </rPr>
      <t xml:space="preserve">  Intel® Core™ i7, </t>
    </r>
    <r>
      <rPr>
        <b/>
        <sz val="12"/>
        <color theme="1"/>
        <rFont val="Amasis MT Pro"/>
        <family val="1"/>
      </rPr>
      <t>8GB RAM, 512GB SSD</t>
    </r>
    <r>
      <rPr>
        <sz val="12"/>
        <color theme="1"/>
        <rFont val="Amasis MT Pro"/>
        <family val="1"/>
      </rPr>
      <t>,</t>
    </r>
    <r>
      <rPr>
        <b/>
        <sz val="12"/>
        <color rgb="FF7030A0"/>
        <rFont val="Amasis MT Pro"/>
        <family val="1"/>
      </rPr>
      <t xml:space="preserve"> 14" FHD</t>
    </r>
    <r>
      <rPr>
        <sz val="12"/>
        <color theme="1"/>
        <rFont val="Amasis MT Pro"/>
        <family val="1"/>
      </rPr>
      <t xml:space="preserve">, </t>
    </r>
    <r>
      <rPr>
        <b/>
        <sz val="12"/>
        <color theme="1"/>
        <rFont val="Amasis MT Pro"/>
        <family val="1"/>
      </rPr>
      <t>Natural silver,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DOS</t>
    </r>
    <r>
      <rPr>
        <b/>
        <sz val="12"/>
        <color theme="1"/>
        <rFont val="Amasis MT Pro"/>
        <family val="1"/>
      </rPr>
      <t xml:space="preserve">, </t>
    </r>
    <r>
      <rPr>
        <b/>
        <sz val="12"/>
        <color rgb="FFC0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</si>
  <si>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HP OminiBook 5 Flip</t>
    </r>
    <r>
      <rPr>
        <sz val="12"/>
        <color theme="1"/>
        <rFont val="Amasis MT Pro"/>
        <family val="1"/>
      </rPr>
      <t>,Intel Core 5-120U,</t>
    </r>
    <r>
      <rPr>
        <b/>
        <sz val="12"/>
        <color theme="1"/>
        <rFont val="Amasis MT Pro"/>
        <family val="1"/>
      </rPr>
      <t>8GB,512GB SSD</t>
    </r>
    <r>
      <rPr>
        <sz val="12"/>
        <color theme="1"/>
        <rFont val="Amasis MT Pro"/>
        <family val="1"/>
      </rPr>
      <t>,Intel Graphics,</t>
    </r>
    <r>
      <rPr>
        <b/>
        <sz val="12"/>
        <color rgb="FF7030A0"/>
        <rFont val="Amasis MT Pro"/>
        <family val="1"/>
      </rPr>
      <t>14”(1920X1200)Touc</t>
    </r>
    <r>
      <rPr>
        <sz val="12"/>
        <color theme="1"/>
        <rFont val="Amasis MT Pro"/>
        <family val="1"/>
      </rPr>
      <t>h,Backlit KB,</t>
    </r>
    <r>
      <rPr>
        <b/>
        <sz val="12"/>
        <color rgb="FFFF0000"/>
        <rFont val="Amasis MT Pro"/>
        <family val="1"/>
      </rPr>
      <t>W11 home</t>
    </r>
    <r>
      <rPr>
        <b/>
        <sz val="12"/>
        <color theme="1"/>
        <rFont val="Amasis MT Pro"/>
        <family val="1"/>
      </rPr>
      <t>,Glacier Silve</t>
    </r>
  </si>
  <si>
    <r>
      <rPr>
        <b/>
        <sz val="12"/>
        <color rgb="FF0070C0"/>
        <rFont val="Amasis MT Pro"/>
        <family val="1"/>
      </rPr>
      <t>HP OminiBook 5 Flip</t>
    </r>
    <r>
      <rPr>
        <sz val="12"/>
        <color theme="1"/>
        <rFont val="Amasis MT Pro"/>
        <family val="1"/>
      </rPr>
      <t>,Intel Core 7-150U,</t>
    </r>
    <r>
      <rPr>
        <b/>
        <sz val="12"/>
        <color theme="1"/>
        <rFont val="Amasis MT Pro"/>
        <family val="1"/>
      </rPr>
      <t>16GB,512GB SSD</t>
    </r>
    <r>
      <rPr>
        <sz val="12"/>
        <color theme="1"/>
        <rFont val="Amasis MT Pro"/>
        <family val="1"/>
      </rPr>
      <t>,Intel Graphics,</t>
    </r>
    <r>
      <rPr>
        <b/>
        <sz val="12"/>
        <color rgb="FF7030A0"/>
        <rFont val="Amasis MT Pro"/>
        <family val="1"/>
      </rPr>
      <t>14”(1920X1200)Touc</t>
    </r>
    <r>
      <rPr>
        <sz val="12"/>
        <color theme="1"/>
        <rFont val="Amasis MT Pro"/>
        <family val="1"/>
      </rPr>
      <t>h,Backlit KB,</t>
    </r>
    <r>
      <rPr>
        <b/>
        <sz val="12"/>
        <color rgb="FFFF0000"/>
        <rFont val="Amasis MT Pro"/>
        <family val="1"/>
      </rPr>
      <t>W11 home</t>
    </r>
    <r>
      <rPr>
        <b/>
        <sz val="12"/>
        <color theme="1"/>
        <rFont val="Amasis MT Pro"/>
        <family val="1"/>
      </rPr>
      <t>,Glacier Silve</t>
    </r>
  </si>
  <si>
    <r>
      <rPr>
        <b/>
        <sz val="12"/>
        <color rgb="FF0070C0"/>
        <rFont val="Amasis MT Pro"/>
        <family val="1"/>
      </rPr>
      <t>HP OminiBook  Flip</t>
    </r>
    <r>
      <rPr>
        <sz val="12"/>
        <color theme="1"/>
        <rFont val="Amasis MT Pro"/>
        <family val="1"/>
      </rPr>
      <t>,Intel Core 7-255V,</t>
    </r>
    <r>
      <rPr>
        <b/>
        <sz val="12"/>
        <color theme="1"/>
        <rFont val="Amasis MT Pro"/>
        <family val="1"/>
      </rPr>
      <t>16GB,1TB SSD</t>
    </r>
    <r>
      <rPr>
        <sz val="12"/>
        <color theme="1"/>
        <rFont val="Amasis MT Pro"/>
        <family val="1"/>
      </rPr>
      <t>,Intel Graphics,</t>
    </r>
    <r>
      <rPr>
        <b/>
        <sz val="12"/>
        <color rgb="FF7030A0"/>
        <rFont val="Amasis MT Pro"/>
        <family val="1"/>
      </rPr>
      <t>14”2k (1920X1200)Touc</t>
    </r>
    <r>
      <rPr>
        <sz val="12"/>
        <color theme="1"/>
        <rFont val="Amasis MT Pro"/>
        <family val="1"/>
      </rPr>
      <t>h,Backlit KB,</t>
    </r>
    <r>
      <rPr>
        <b/>
        <sz val="12"/>
        <color rgb="FFFF0000"/>
        <rFont val="Amasis MT Pro"/>
        <family val="1"/>
      </rPr>
      <t>W11 home</t>
    </r>
    <r>
      <rPr>
        <b/>
        <sz val="12"/>
        <color theme="1"/>
        <rFont val="Amasis MT Pro"/>
        <family val="1"/>
      </rPr>
      <t xml:space="preserve">,Blue </t>
    </r>
  </si>
  <si>
    <r>
      <rPr>
        <b/>
        <sz val="12"/>
        <color rgb="FF0070C0"/>
        <rFont val="Amasis MT Pro"/>
        <family val="1"/>
      </rPr>
      <t>HP OminiBook  Flip FLIP 16-AS0043</t>
    </r>
    <r>
      <rPr>
        <sz val="12"/>
        <color theme="1"/>
        <rFont val="Amasis MT Pro"/>
        <family val="1"/>
      </rPr>
      <t>,Intel Core 9 - 288V,</t>
    </r>
    <r>
      <rPr>
        <b/>
        <sz val="12"/>
        <color theme="1"/>
        <rFont val="Amasis MT Pro"/>
        <family val="1"/>
      </rPr>
      <t>32GB,2TB SSD</t>
    </r>
    <r>
      <rPr>
        <sz val="12"/>
        <color theme="1"/>
        <rFont val="Amasis MT Pro"/>
        <family val="1"/>
      </rPr>
      <t>,Intel Graphics,</t>
    </r>
    <r>
      <rPr>
        <b/>
        <sz val="12"/>
        <color rgb="FF7030A0"/>
        <rFont val="Amasis MT Pro"/>
        <family val="1"/>
      </rPr>
      <t>16.1”3k OLED Touc</t>
    </r>
    <r>
      <rPr>
        <sz val="12"/>
        <color theme="1"/>
        <rFont val="Amasis MT Pro"/>
        <family val="1"/>
      </rPr>
      <t>h,Backlit KB,</t>
    </r>
    <r>
      <rPr>
        <b/>
        <sz val="12"/>
        <color rgb="FFFF0000"/>
        <rFont val="Amasis MT Pro"/>
        <family val="1"/>
      </rPr>
      <t>W11 home</t>
    </r>
    <r>
      <rPr>
        <b/>
        <sz val="12"/>
        <color theme="1"/>
        <rFont val="Amasis MT Pro"/>
        <family val="1"/>
      </rPr>
      <t>,ECLIPSE GREY</t>
    </r>
  </si>
  <si>
    <r>
      <rPr>
        <b/>
        <sz val="12"/>
        <color rgb="FF0070C0"/>
        <rFont val="Amasis MT Pro"/>
        <family val="1"/>
      </rPr>
      <t>HP PROBOOK 450 G10</t>
    </r>
    <r>
      <rPr>
        <sz val="12"/>
        <color theme="1"/>
        <rFont val="Amasis MT Pro"/>
        <family val="1"/>
      </rPr>
      <t xml:space="preserve"> I5-1335U </t>
    </r>
    <r>
      <rPr>
        <b/>
        <sz val="12"/>
        <color theme="1"/>
        <rFont val="Amasis MT Pro"/>
        <family val="1"/>
      </rPr>
      <t>16GB DDR4 3200 / 1TB SSD </t>
    </r>
    <r>
      <rPr>
        <b/>
        <sz val="12"/>
        <color rgb="FF00B050"/>
        <rFont val="Amasis MT Pro"/>
        <family val="1"/>
      </rPr>
      <t>RTX 2050 4GB</t>
    </r>
    <r>
      <rPr>
        <b/>
        <sz val="12"/>
        <color theme="1"/>
        <rFont val="Amasis MT Pro"/>
        <family val="1"/>
      </rPr>
      <t xml:space="preserve">  </t>
    </r>
    <r>
      <rPr>
        <b/>
        <sz val="12"/>
        <color rgb="FFC00000"/>
        <rFont val="Amasis MT Pro"/>
        <family val="1"/>
      </rPr>
      <t>DOS,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>15.6" FHD, Non backlit,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</si>
  <si>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 xml:space="preserve">HP ProBook 460 G11 </t>
    </r>
    <r>
      <rPr>
        <sz val="12"/>
        <color theme="1"/>
        <rFont val="Amasis MT Pro"/>
        <family val="1"/>
      </rPr>
      <t>- Intel Core Ultra 5-125U</t>
    </r>
    <r>
      <rPr>
        <b/>
        <sz val="12"/>
        <color theme="1"/>
        <rFont val="Amasis MT Pro"/>
        <family val="1"/>
      </rPr>
      <t>, 8GB DDR5 5600 / 512GB PCIe NVMe M.2 SSD, FreeDOS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>16" WUXGA</t>
    </r>
    <r>
      <rPr>
        <sz val="12"/>
        <color theme="1"/>
        <rFont val="Amasis MT Pro"/>
        <family val="1"/>
      </rPr>
      <t>, Fingerprint Reader,K</t>
    </r>
    <r>
      <rPr>
        <b/>
        <sz val="12"/>
        <color theme="1"/>
        <rFont val="Amasis MT Pro"/>
        <family val="1"/>
      </rPr>
      <t xml:space="preserve">eyboard, Pike Silver, </t>
    </r>
    <r>
      <rPr>
        <b/>
        <sz val="12"/>
        <color rgb="FFFF0000"/>
        <rFont val="Amasis MT Pro"/>
        <family val="1"/>
      </rPr>
      <t>1 Year Warranty,</t>
    </r>
  </si>
  <si>
    <r>
      <rPr>
        <b/>
        <sz val="12"/>
        <color rgb="FF0070C0"/>
        <rFont val="Amasis MT Pro"/>
        <family val="1"/>
      </rPr>
      <t>HP EliteBook 840 G9 -</t>
    </r>
    <r>
      <rPr>
        <sz val="12"/>
        <color theme="1"/>
        <rFont val="Amasis MT Pro"/>
        <family val="1"/>
      </rPr>
      <t xml:space="preserve"> Intel Core i7-1255U, </t>
    </r>
    <r>
      <rPr>
        <b/>
        <sz val="12"/>
        <color theme="1"/>
        <rFont val="Amasis MT Pro"/>
        <family val="1"/>
      </rPr>
      <t xml:space="preserve">8GB DDR5-4800 MHz  RAM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512 GB PCIe® NVMe™ TLC SED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>14" diagonal, WUXGA (1920 x 1200),</t>
    </r>
    <r>
      <rPr>
        <sz val="12"/>
        <color theme="1"/>
        <rFont val="Amasis MT Pro"/>
        <family val="1"/>
      </rPr>
      <t xml:space="preserve">  </t>
    </r>
    <r>
      <rPr>
        <b/>
        <sz val="12"/>
        <color rgb="FFFF0000"/>
        <rFont val="Amasis MT Pro"/>
        <family val="1"/>
      </rPr>
      <t>Windows 11 Home,</t>
    </r>
    <r>
      <rPr>
        <sz val="12"/>
        <color theme="1"/>
        <rFont val="Amasis MT Pro"/>
        <family val="1"/>
      </rPr>
      <t xml:space="preserve">  ENG, </t>
    </r>
    <r>
      <rPr>
        <b/>
        <sz val="12"/>
        <color rgb="FFFF0000"/>
        <rFont val="Amasis MT Pro"/>
        <family val="1"/>
      </rPr>
      <t xml:space="preserve"> 1 yr warranty</t>
    </r>
  </si>
  <si>
    <r>
      <t xml:space="preserve">HP Elitebook 8 14 inch G1i, </t>
    </r>
    <r>
      <rPr>
        <sz val="12"/>
        <color theme="1"/>
        <rFont val="Amasis MT Pro"/>
        <family val="1"/>
      </rPr>
      <t xml:space="preserve">Ultra 7 255H, </t>
    </r>
    <r>
      <rPr>
        <b/>
        <sz val="12"/>
        <color theme="1"/>
        <rFont val="Amasis MT Pro"/>
        <family val="1"/>
      </rPr>
      <t xml:space="preserve">16GB, 1TB SSD, </t>
    </r>
    <r>
      <rPr>
        <b/>
        <sz val="12"/>
        <color rgb="FF7030A0"/>
        <rFont val="Amasis MT Pro"/>
        <family val="1"/>
      </rPr>
      <t xml:space="preserve">14.0 inch AG WUXGA (1920x1200) LED, </t>
    </r>
    <r>
      <rPr>
        <b/>
        <sz val="12"/>
        <color rgb="FFC00000"/>
        <rFont val="Amasis MT Pro"/>
        <family val="1"/>
      </rPr>
      <t xml:space="preserve">DOS, </t>
    </r>
    <r>
      <rPr>
        <sz val="12"/>
        <color theme="1"/>
        <rFont val="Amasis MT Pro"/>
        <family val="1"/>
      </rPr>
      <t xml:space="preserve">Backlit kyb,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</si>
  <si>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HP Dragonfly G4</t>
    </r>
    <r>
      <rPr>
        <sz val="12"/>
        <color theme="1"/>
        <rFont val="Amasis MT Pro"/>
        <family val="1"/>
      </rPr>
      <t xml:space="preserve">,  Intel coee i7-1355u </t>
    </r>
    <r>
      <rPr>
        <b/>
        <sz val="12"/>
        <color theme="1"/>
        <rFont val="Amasis MT Pro"/>
        <family val="1"/>
      </rPr>
      <t xml:space="preserve">16GB/1TB </t>
    </r>
    <r>
      <rPr>
        <b/>
        <sz val="12"/>
        <color rgb="FFC00000"/>
        <rFont val="Amasis MT Pro"/>
        <family val="1"/>
      </rPr>
      <t>Win 11 Pro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>13.5" (3000 x 2000)</t>
    </r>
    <r>
      <rPr>
        <sz val="12"/>
        <color theme="1"/>
        <rFont val="Amasis MT Pro"/>
        <family val="1"/>
      </rPr>
      <t xml:space="preserve">,  </t>
    </r>
    <r>
      <rPr>
        <b/>
        <sz val="12"/>
        <color rgb="FFFF0000"/>
        <rFont val="Amasis MT Pro"/>
        <family val="1"/>
      </rPr>
      <t>1 year warranty</t>
    </r>
  </si>
  <si>
    <t xml:space="preserve">Lenovo BackPack - 15.6'' B210 </t>
  </si>
  <si>
    <t>Lenovo USB-C to HDMI Plus Power Adapter</t>
  </si>
  <si>
    <r>
      <rPr>
        <b/>
        <sz val="12"/>
        <color rgb="FF0070C0"/>
        <rFont val="Amasis MT Pro"/>
        <family val="1"/>
      </rPr>
      <t>DELL VOSTRO 3030 MT SYSTEM</t>
    </r>
    <r>
      <rPr>
        <sz val="12"/>
        <color theme="1"/>
        <rFont val="Amasis MT Pro"/>
        <family val="1"/>
      </rPr>
      <t xml:space="preserve"> CI5-12400,</t>
    </r>
    <r>
      <rPr>
        <b/>
        <sz val="12"/>
        <color theme="1"/>
        <rFont val="Amasis MT Pro"/>
        <family val="1"/>
      </rPr>
      <t>8GB,512GB,</t>
    </r>
    <r>
      <rPr>
        <b/>
        <sz val="12"/>
        <color rgb="FFC00000"/>
        <rFont val="Amasis MT Pro"/>
        <family val="1"/>
      </rPr>
      <t xml:space="preserve">UBUNTU, </t>
    </r>
    <r>
      <rPr>
        <b/>
        <sz val="12"/>
        <color rgb="FF7030A0"/>
        <rFont val="Amasis MT Pro"/>
        <family val="1"/>
      </rPr>
      <t xml:space="preserve">No Monitor,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</si>
  <si>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DELL OPTIPLEX 7020 SYSTEM</t>
    </r>
    <r>
      <rPr>
        <sz val="12"/>
        <color theme="1"/>
        <rFont val="Amasis MT Pro"/>
        <family val="1"/>
      </rPr>
      <t xml:space="preserve"> CI5-14500/</t>
    </r>
    <r>
      <rPr>
        <b/>
        <sz val="12"/>
        <color theme="1"/>
        <rFont val="Amasis MT Pro"/>
        <family val="1"/>
      </rPr>
      <t>8GB/512GB/</t>
    </r>
    <r>
      <rPr>
        <b/>
        <sz val="12"/>
        <color rgb="FFC00000"/>
        <rFont val="Amasis MT Pro"/>
        <family val="1"/>
      </rPr>
      <t>Ubuntu</t>
    </r>
    <r>
      <rPr>
        <sz val="12"/>
        <color theme="1"/>
        <rFont val="Amasis MT Pro"/>
        <family val="1"/>
      </rPr>
      <t>/</t>
    </r>
    <r>
      <rPr>
        <b/>
        <sz val="12"/>
        <color rgb="FF7030A0"/>
        <rFont val="Amasis MT Pro"/>
        <family val="1"/>
      </rPr>
      <t>no Monitor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1 year warranty.</t>
    </r>
  </si>
  <si>
    <r>
      <rPr>
        <b/>
        <sz val="12"/>
        <color theme="4"/>
        <rFont val="Amasis MT Pro"/>
        <family val="1"/>
      </rPr>
      <t>Dell XPS 13 9345 Graphite</t>
    </r>
    <r>
      <rPr>
        <sz val="12"/>
        <color theme="1"/>
        <rFont val="Amasis MT Pro"/>
        <family val="1"/>
      </rPr>
      <t>, Snapdragon® X Elite 12 Core Proccessor</t>
    </r>
    <r>
      <rPr>
        <b/>
        <sz val="12"/>
        <color theme="1"/>
        <rFont val="Amasis MT Pro"/>
        <family val="1"/>
      </rPr>
      <t xml:space="preserve"> 16GB RAM, 512GB SSD</t>
    </r>
    <r>
      <rPr>
        <sz val="12"/>
        <color theme="1"/>
        <rFont val="Amasis MT Pro"/>
        <family val="1"/>
      </rPr>
      <t xml:space="preserve"> , </t>
    </r>
    <r>
      <rPr>
        <b/>
        <sz val="12"/>
        <color rgb="FF7030A0"/>
        <rFont val="Amasis MT Pro"/>
        <family val="1"/>
      </rPr>
      <t>13.4” 3K Touch Display</t>
    </r>
    <r>
      <rPr>
        <sz val="12"/>
        <color theme="1"/>
        <rFont val="Amasis MT Pro"/>
        <family val="1"/>
      </rPr>
      <t xml:space="preserve"> , Qualcomm® Adreno ™ Graphics ,Finger Print Reader, Backlite English Keyboard, </t>
    </r>
    <r>
      <rPr>
        <b/>
        <sz val="12"/>
        <color rgb="FFFF0000"/>
        <rFont val="Amasis MT Pro"/>
        <family val="1"/>
      </rPr>
      <t>Windows 11 Home</t>
    </r>
  </si>
  <si>
    <r>
      <rPr>
        <b/>
        <sz val="12"/>
        <color rgb="FF0070C0"/>
        <rFont val="Amasis MT Pro"/>
        <family val="1"/>
      </rPr>
      <t>Dell Alienware 16 Aurora</t>
    </r>
    <r>
      <rPr>
        <sz val="12"/>
        <color theme="1"/>
        <rFont val="Amasis MT Pro"/>
        <family val="1"/>
      </rPr>
      <t xml:space="preserve">, Intel core U7 240H, </t>
    </r>
    <r>
      <rPr>
        <b/>
        <sz val="12"/>
        <color theme="1"/>
        <rFont val="Amasis MT Pro"/>
        <family val="1"/>
      </rPr>
      <t>32GB, 1TB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00B050"/>
        <rFont val="Amasis MT Pro"/>
        <family val="1"/>
      </rPr>
      <t>Nvidia Geforce RTX 5060 8GB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>16" 2K (2560 x 1600)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>Win 11 Home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</si>
  <si>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DELL VOSTRO 3530 LAPTOP</t>
    </r>
    <r>
      <rPr>
        <sz val="12"/>
        <color theme="1"/>
        <rFont val="Amasis MT Pro"/>
        <family val="1"/>
      </rPr>
      <t xml:space="preserve"> CI5-1334U/8GB/512GB/15.6" FHD/UBUNTU</t>
    </r>
  </si>
  <si>
    <r>
      <rPr>
        <b/>
        <sz val="12"/>
        <color rgb="FF0070C0"/>
        <rFont val="Amasis MT Pro"/>
        <family val="1"/>
      </rPr>
      <t>DELL VOSTRO 3530 LAPTOP</t>
    </r>
    <r>
      <rPr>
        <sz val="12"/>
        <color theme="1"/>
        <rFont val="Amasis MT Pro"/>
        <family val="1"/>
      </rPr>
      <t xml:space="preserve"> CI7-1355U/8GB/512GB/15.6" FHD/UBUNTU</t>
    </r>
  </si>
  <si>
    <r>
      <rPr>
        <b/>
        <sz val="12"/>
        <color rgb="FF0070C0"/>
        <rFont val="Amasis MT Pro"/>
        <family val="1"/>
      </rPr>
      <t>DELL PRO 14 PC14250</t>
    </r>
    <r>
      <rPr>
        <sz val="12"/>
        <color theme="1"/>
        <rFont val="Amasis MT Pro"/>
        <family val="1"/>
      </rPr>
      <t xml:space="preserve"> INTEL CORE UTRA 7 265U, </t>
    </r>
    <r>
      <rPr>
        <b/>
        <sz val="12"/>
        <color theme="1"/>
        <rFont val="Amasis MT Pro"/>
        <family val="1"/>
      </rPr>
      <t>16GB, 512GB,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>14" FHD+</t>
    </r>
    <r>
      <rPr>
        <sz val="12"/>
        <color theme="1"/>
        <rFont val="Amasis MT Pro"/>
        <family val="1"/>
      </rPr>
      <t>,</t>
    </r>
    <r>
      <rPr>
        <b/>
        <sz val="12"/>
        <color rgb="FFC00000"/>
        <rFont val="Amasis MT Pro"/>
        <family val="1"/>
      </rPr>
      <t>UBUNTU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</si>
  <si>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Dell Pro 14 Plus PB14250</t>
    </r>
    <r>
      <rPr>
        <sz val="12"/>
        <color theme="1"/>
        <rFont val="Amasis MT Pro"/>
        <family val="1"/>
      </rPr>
      <t xml:space="preserve"> U5 236V , </t>
    </r>
    <r>
      <rPr>
        <b/>
        <sz val="12"/>
        <color theme="1"/>
        <rFont val="Amasis MT Pro"/>
        <family val="1"/>
      </rPr>
      <t>16GB, 512GB SSD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>14" FHD +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C00000"/>
        <rFont val="Amasis MT Pro"/>
        <family val="1"/>
      </rPr>
      <t>UBUNTU,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</si>
  <si>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Dell Pro 14 Plus PB14250</t>
    </r>
    <r>
      <rPr>
        <sz val="12"/>
        <color theme="1"/>
        <rFont val="Amasis MT Pro"/>
        <family val="1"/>
      </rPr>
      <t xml:space="preserve"> U7 256V , </t>
    </r>
    <r>
      <rPr>
        <b/>
        <sz val="12"/>
        <color theme="1"/>
        <rFont val="Amasis MT Pro"/>
        <family val="1"/>
      </rPr>
      <t>16GB, 512GB SSD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>14" FHD +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C00000"/>
        <rFont val="Amasis MT Pro"/>
        <family val="1"/>
      </rPr>
      <t>UBUNTU,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</si>
  <si>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Microsoft surface pro 11</t>
    </r>
    <r>
      <rPr>
        <sz val="12"/>
        <color theme="1"/>
        <rFont val="Amasis MT Pro"/>
        <family val="1"/>
      </rPr>
      <t xml:space="preserve"> - Snapdragon X elite , </t>
    </r>
    <r>
      <rPr>
        <b/>
        <sz val="12"/>
        <color theme="1"/>
        <rFont val="Amasis MT Pro"/>
        <family val="1"/>
      </rPr>
      <t>16GB RAM LPDDR5 (Onboard), 512GB SS</t>
    </r>
    <r>
      <rPr>
        <sz val="12"/>
        <color theme="1"/>
        <rFont val="Amasis MT Pro"/>
        <family val="1"/>
      </rPr>
      <t xml:space="preserve">D, </t>
    </r>
    <r>
      <rPr>
        <b/>
        <sz val="12"/>
        <color rgb="FF7030A0"/>
        <rFont val="Amasis MT Pro"/>
        <family val="1"/>
      </rPr>
      <t>13” (2880x1920), 120Hz refresh rate</t>
    </r>
    <r>
      <rPr>
        <sz val="12"/>
        <color theme="1"/>
        <rFont val="Amasis MT Pro"/>
        <family val="1"/>
      </rPr>
      <t xml:space="preserve">, 1080P FHD Front &amp; Rear facing camera, Facial recognition, </t>
    </r>
    <r>
      <rPr>
        <b/>
        <sz val="12"/>
        <color rgb="FFC00000"/>
        <rFont val="Amasis MT Pro"/>
        <family val="1"/>
      </rPr>
      <t>Windows 11 home</t>
    </r>
    <r>
      <rPr>
        <sz val="12"/>
        <color theme="1"/>
        <rFont val="Amasis MT Pro"/>
        <family val="1"/>
      </rPr>
      <t xml:space="preserve">, </t>
    </r>
    <r>
      <rPr>
        <b/>
        <sz val="12"/>
        <color theme="1"/>
        <rFont val="Amasis MT Pro"/>
        <family val="1"/>
      </rPr>
      <t xml:space="preserve">Black, </t>
    </r>
    <r>
      <rPr>
        <b/>
        <sz val="12"/>
        <color rgb="FFFF0000"/>
        <rFont val="Amasis MT Pro"/>
        <family val="1"/>
      </rPr>
      <t>1 Year Warranty</t>
    </r>
    <r>
      <rPr>
        <b/>
        <sz val="12"/>
        <color theme="1"/>
        <rFont val="Amasis MT Pro"/>
        <family val="1"/>
      </rPr>
      <t xml:space="preserve">, </t>
    </r>
  </si>
  <si>
    <r>
      <rPr>
        <b/>
        <sz val="12"/>
        <color rgb="FF0070C0"/>
        <rFont val="Amasis MT Pro"/>
        <family val="1"/>
      </rPr>
      <t>Microsoft surface pro 12 (CoPilot)</t>
    </r>
    <r>
      <rPr>
        <sz val="12"/>
        <color theme="1"/>
        <rFont val="Amasis MT Pro"/>
        <family val="1"/>
      </rPr>
      <t xml:space="preserve"> - Snapdragon X Plus 8 Core , </t>
    </r>
    <r>
      <rPr>
        <b/>
        <sz val="12"/>
        <color theme="1"/>
        <rFont val="Amasis MT Pro"/>
        <family val="1"/>
      </rPr>
      <t>16GB RAM LPDDR5x (Onboard), 256GB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>12” (2196x1464), 90Hz refresh rate,</t>
    </r>
    <r>
      <rPr>
        <sz val="12"/>
        <color theme="1"/>
        <rFont val="Amasis MT Pro"/>
        <family val="1"/>
      </rPr>
      <t xml:space="preserve"> 5MP Sensor Front &amp; 10MP Sensor rear, Facial recognition, </t>
    </r>
    <r>
      <rPr>
        <b/>
        <sz val="12"/>
        <color rgb="FFC00000"/>
        <rFont val="Amasis MT Pro"/>
        <family val="1"/>
      </rPr>
      <t>Windows 11 home</t>
    </r>
    <r>
      <rPr>
        <sz val="12"/>
        <color theme="1"/>
        <rFont val="Amasis MT Pro"/>
        <family val="1"/>
      </rPr>
      <t xml:space="preserve">, </t>
    </r>
    <r>
      <rPr>
        <b/>
        <sz val="12"/>
        <color theme="1"/>
        <rFont val="Amasis MT Pro"/>
        <family val="1"/>
      </rPr>
      <t>Platinum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1 Year Warranty</t>
    </r>
    <r>
      <rPr>
        <sz val="12"/>
        <color theme="1"/>
        <rFont val="Amasis MT Pro"/>
        <family val="1"/>
      </rPr>
      <t>,</t>
    </r>
  </si>
  <si>
    <t>APC</t>
  </si>
  <si>
    <t xml:space="preserve">Accessories </t>
  </si>
  <si>
    <r>
      <rPr>
        <b/>
        <sz val="12"/>
        <color theme="1"/>
        <rFont val="Amasis MT Pro"/>
        <family val="1"/>
      </rPr>
      <t>HP 125A Yellow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</si>
  <si>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125A Magenta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</si>
  <si>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126A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</si>
  <si>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17A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</si>
  <si>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26A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</si>
  <si>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53A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</si>
  <si>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55A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</si>
  <si>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 xml:space="preserve">HP 59A Black </t>
    </r>
    <r>
      <rPr>
        <sz val="12"/>
        <color theme="1"/>
        <rFont val="Amasis MT Pro"/>
        <family val="1"/>
      </rPr>
      <t>Original LaserJet Toner Cartridge</t>
    </r>
  </si>
  <si>
    <r>
      <rPr>
        <b/>
        <sz val="12"/>
        <color theme="1"/>
        <rFont val="Amasis MT Pro"/>
        <family val="1"/>
      </rPr>
      <t>HP 64A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</si>
  <si>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81A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</si>
  <si>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85A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</si>
  <si>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312A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</si>
  <si>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201A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</si>
  <si>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201A Yellow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</si>
  <si>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201A Magenta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</si>
  <si>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216A Cyan</t>
    </r>
    <r>
      <rPr>
        <sz val="12"/>
        <color theme="1"/>
        <rFont val="Amasis MT Pro"/>
        <family val="1"/>
      </rPr>
      <t xml:space="preserve"> LaserJet Toner Cartridge</t>
    </r>
  </si>
  <si>
    <r>
      <rPr>
        <b/>
        <sz val="12"/>
        <color theme="1"/>
        <rFont val="Amasis MT Pro"/>
        <family val="1"/>
      </rPr>
      <t>HP 415A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</si>
  <si>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415A Cyan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</si>
  <si>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415A Yellow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</si>
  <si>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415A Magante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</si>
  <si>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theme="1"/>
        <rFont val="Amasis MT Pro"/>
        <family val="1"/>
      </rPr>
      <t>HP 207A Black</t>
    </r>
    <r>
      <rPr>
        <sz val="12"/>
        <color theme="1"/>
        <rFont val="Amasis MT Pro"/>
        <family val="1"/>
      </rPr>
      <t xml:space="preserve"> Original LaserJet Toner Cartridge</t>
    </r>
  </si>
  <si>
    <r>
      <rPr>
        <b/>
        <sz val="12"/>
        <color rgb="FF0070C0"/>
        <rFont val="Amasis MT Pro"/>
        <family val="1"/>
      </rPr>
      <t>Macbook Air</t>
    </r>
    <r>
      <rPr>
        <b/>
        <sz val="12"/>
        <color theme="1"/>
        <rFont val="Amasis MT Pro"/>
        <family val="1"/>
      </rPr>
      <t xml:space="preserve"> - </t>
    </r>
    <r>
      <rPr>
        <b/>
        <sz val="12"/>
        <color rgb="FFFF3300"/>
        <rFont val="Amasis MT Pro"/>
        <family val="1"/>
      </rPr>
      <t>M2 chip 8 core CPU - 10 core GPU,</t>
    </r>
    <r>
      <rPr>
        <b/>
        <sz val="12"/>
        <color theme="1"/>
        <rFont val="Amasis MT Pro"/>
        <family val="1"/>
      </rPr>
      <t xml:space="preserve"> 8GB RAM, 256GB SSD, </t>
    </r>
    <r>
      <rPr>
        <b/>
        <sz val="12"/>
        <color rgb="FFFF3300"/>
        <rFont val="Amasis MT Pro"/>
        <family val="1"/>
      </rPr>
      <t>MacOS Monterey 12,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 xml:space="preserve">15.3”, Retina Display (2560 x 1664), </t>
    </r>
    <r>
      <rPr>
        <b/>
        <sz val="12"/>
        <color theme="1"/>
        <rFont val="Amasis MT Pro"/>
        <family val="1"/>
      </rPr>
      <t xml:space="preserve">Silver, </t>
    </r>
    <r>
      <rPr>
        <sz val="12"/>
        <color theme="1"/>
        <rFont val="Amasis MT Pro"/>
        <family val="1"/>
      </rPr>
      <t xml:space="preserve">1080P FHD camera, Fingerprint reader, Backlit keyboard, </t>
    </r>
    <r>
      <rPr>
        <b/>
        <sz val="12"/>
        <color rgb="FFFF33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</si>
  <si>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Macbook Air</t>
    </r>
    <r>
      <rPr>
        <b/>
        <sz val="12"/>
        <color theme="1"/>
        <rFont val="Amasis MT Pro"/>
        <family val="1"/>
      </rPr>
      <t xml:space="preserve"> - </t>
    </r>
    <r>
      <rPr>
        <b/>
        <sz val="12"/>
        <color rgb="FFFF0000"/>
        <rFont val="Amasis MT Pro"/>
        <family val="1"/>
      </rPr>
      <t>M2 chip 8 core CPU - 10 core GPU,</t>
    </r>
    <r>
      <rPr>
        <b/>
        <sz val="12"/>
        <color theme="1"/>
        <rFont val="Amasis MT Pro"/>
        <family val="1"/>
      </rPr>
      <t xml:space="preserve"> 8GB RAM, 256GB SSD, Space grey,</t>
    </r>
    <r>
      <rPr>
        <b/>
        <sz val="12"/>
        <color rgb="FFFF0000"/>
        <rFont val="Amasis MT Pro"/>
        <family val="1"/>
      </rPr>
      <t xml:space="preserve"> MacOS Monterey 12,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>15.3”,</t>
    </r>
    <r>
      <rPr>
        <b/>
        <sz val="12"/>
        <color theme="1"/>
        <rFont val="Amasis MT Pro"/>
        <family val="1"/>
      </rPr>
      <t xml:space="preserve"> </t>
    </r>
    <r>
      <rPr>
        <sz val="12"/>
        <color theme="1"/>
        <rFont val="Amasis MT Pro"/>
        <family val="1"/>
      </rPr>
      <t>Backlit keyboard,</t>
    </r>
    <r>
      <rPr>
        <b/>
        <sz val="12"/>
        <color theme="1"/>
        <rFont val="Amasis MT Pro"/>
        <family val="1"/>
      </rPr>
      <t xml:space="preserve"> 1 Year warranty</t>
    </r>
  </si>
  <si>
    <r>
      <rPr>
        <b/>
        <sz val="12"/>
        <color rgb="FF0070C0"/>
        <rFont val="Amasis MT Pro"/>
        <family val="1"/>
      </rPr>
      <t>Macbook Air</t>
    </r>
    <r>
      <rPr>
        <b/>
        <sz val="12"/>
        <color theme="1"/>
        <rFont val="Amasis MT Pro"/>
        <family val="1"/>
      </rPr>
      <t xml:space="preserve"> - </t>
    </r>
    <r>
      <rPr>
        <b/>
        <sz val="12"/>
        <color rgb="FFFF0000"/>
        <rFont val="Amasis MT Pro"/>
        <family val="1"/>
      </rPr>
      <t>M2 chip 8 core CPU - 10 core GPU,</t>
    </r>
    <r>
      <rPr>
        <b/>
        <sz val="12"/>
        <color theme="1"/>
        <rFont val="Amasis MT Pro"/>
        <family val="1"/>
      </rPr>
      <t xml:space="preserve"> 8GB RAM, 512GB SSD, </t>
    </r>
    <r>
      <rPr>
        <b/>
        <sz val="12"/>
        <color rgb="FFFF0000"/>
        <rFont val="Amasis MT Pro"/>
        <family val="1"/>
      </rPr>
      <t>MacOS Monterey 12,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>15.3”,</t>
    </r>
    <r>
      <rPr>
        <b/>
        <sz val="12"/>
        <color theme="1"/>
        <rFont val="Amasis MT Pro"/>
        <family val="1"/>
      </rPr>
      <t xml:space="preserve"> Starlight, </t>
    </r>
    <r>
      <rPr>
        <sz val="12"/>
        <color theme="1"/>
        <rFont val="Amasis MT Pro"/>
        <family val="1"/>
      </rPr>
      <t>Touch ID</t>
    </r>
    <r>
      <rPr>
        <b/>
        <sz val="12"/>
        <color theme="1"/>
        <rFont val="Amasis MT Pro"/>
        <family val="1"/>
      </rPr>
      <t xml:space="preserve">, </t>
    </r>
    <r>
      <rPr>
        <sz val="12"/>
        <color theme="1"/>
        <rFont val="Amasis MT Pro"/>
        <family val="1"/>
      </rPr>
      <t xml:space="preserve">Backlit keyboard, </t>
    </r>
    <r>
      <rPr>
        <b/>
        <sz val="12"/>
        <color theme="1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</si>
  <si>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Macbook Air</t>
    </r>
    <r>
      <rPr>
        <b/>
        <sz val="12"/>
        <color theme="1"/>
        <rFont val="Amasis MT Pro"/>
        <family val="1"/>
      </rPr>
      <t xml:space="preserve"> </t>
    </r>
    <r>
      <rPr>
        <sz val="12"/>
        <color theme="1"/>
        <rFont val="Amasis MT Pro"/>
        <family val="1"/>
      </rPr>
      <t xml:space="preserve">- </t>
    </r>
    <r>
      <rPr>
        <b/>
        <sz val="12"/>
        <color rgb="FFFF0000"/>
        <rFont val="Amasis MT Pro"/>
        <family val="1"/>
      </rPr>
      <t>M4 Chip</t>
    </r>
    <r>
      <rPr>
        <sz val="12"/>
        <color theme="1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10 core CPU – 8 Core GPU</t>
    </r>
    <r>
      <rPr>
        <sz val="12"/>
        <color theme="1"/>
        <rFont val="Amasis MT Pro"/>
        <family val="1"/>
      </rPr>
      <t>,</t>
    </r>
    <r>
      <rPr>
        <b/>
        <sz val="12"/>
        <color rgb="FFFF0000"/>
        <rFont val="Amasis MT Pro"/>
        <family val="1"/>
      </rPr>
      <t xml:space="preserve"> 16GB RAM, 256GB SSD, 13.6” Liquid Retina Display (2560x1664)</t>
    </r>
    <r>
      <rPr>
        <sz val="12"/>
        <color theme="1"/>
        <rFont val="Amasis MT Pro"/>
        <family val="1"/>
      </rPr>
      <t>,</t>
    </r>
    <r>
      <rPr>
        <b/>
        <sz val="12"/>
        <color rgb="FF002060"/>
        <rFont val="Amasis MT Pro"/>
        <family val="1"/>
      </rPr>
      <t xml:space="preserve"> MacOS Sonoma 14,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 xml:space="preserve">1080P FHD camera, </t>
    </r>
    <r>
      <rPr>
        <sz val="12"/>
        <color theme="1"/>
        <rFont val="Amasis MT Pro"/>
        <family val="1"/>
      </rPr>
      <t>Backlit keyboard</t>
    </r>
    <r>
      <rPr>
        <b/>
        <sz val="12"/>
        <color rgb="FF00B0F0"/>
        <rFont val="Amasis MT Pro"/>
        <family val="1"/>
      </rPr>
      <t>,</t>
    </r>
    <r>
      <rPr>
        <b/>
        <sz val="12"/>
        <color rgb="FFFF0000"/>
        <rFont val="Amasis MT Pro"/>
        <family val="1"/>
      </rPr>
      <t xml:space="preserve"> Touch ID, </t>
    </r>
    <r>
      <rPr>
        <b/>
        <sz val="12"/>
        <color rgb="FF181822"/>
        <rFont val="Amasis MT Pro"/>
        <family val="1"/>
      </rPr>
      <t>Midnight</t>
    </r>
    <r>
      <rPr>
        <b/>
        <sz val="12"/>
        <color rgb="FFFF0000"/>
        <rFont val="Amasis MT Pro"/>
        <family val="1"/>
      </rPr>
      <t>, 1 year warranty,</t>
    </r>
  </si>
  <si>
    <r>
      <rPr>
        <b/>
        <sz val="12"/>
        <color rgb="FF0070C0"/>
        <rFont val="Amasis MT Pro"/>
        <family val="1"/>
      </rPr>
      <t>Macbook Air</t>
    </r>
    <r>
      <rPr>
        <b/>
        <sz val="12"/>
        <color theme="1"/>
        <rFont val="Amasis MT Pro"/>
        <family val="1"/>
      </rPr>
      <t xml:space="preserve"> </t>
    </r>
    <r>
      <rPr>
        <sz val="12"/>
        <color theme="1"/>
        <rFont val="Amasis MT Pro"/>
        <family val="1"/>
      </rPr>
      <t xml:space="preserve">- </t>
    </r>
    <r>
      <rPr>
        <b/>
        <sz val="12"/>
        <color rgb="FFFF0000"/>
        <rFont val="Amasis MT Pro"/>
        <family val="1"/>
      </rPr>
      <t>M4 Chip</t>
    </r>
    <r>
      <rPr>
        <sz val="12"/>
        <color theme="1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10 core CPU – 10 Core GPU</t>
    </r>
    <r>
      <rPr>
        <sz val="12"/>
        <color theme="1"/>
        <rFont val="Amasis MT Pro"/>
        <family val="1"/>
      </rPr>
      <t>,</t>
    </r>
    <r>
      <rPr>
        <b/>
        <sz val="12"/>
        <color rgb="FFFF0000"/>
        <rFont val="Amasis MT Pro"/>
        <family val="1"/>
      </rPr>
      <t xml:space="preserve"> 24GB RAM, 512GB SSD, 13.6” Liquid Retina Display (2560x1664)</t>
    </r>
    <r>
      <rPr>
        <sz val="12"/>
        <color theme="1"/>
        <rFont val="Amasis MT Pro"/>
        <family val="1"/>
      </rPr>
      <t>,</t>
    </r>
    <r>
      <rPr>
        <b/>
        <sz val="12"/>
        <color rgb="FF002060"/>
        <rFont val="Amasis MT Pro"/>
        <family val="1"/>
      </rPr>
      <t xml:space="preserve"> MacOS Sonoma 14,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 xml:space="preserve">1080P FHD camera, </t>
    </r>
    <r>
      <rPr>
        <sz val="12"/>
        <color theme="1"/>
        <rFont val="Amasis MT Pro"/>
        <family val="1"/>
      </rPr>
      <t>Backlit keyboard</t>
    </r>
    <r>
      <rPr>
        <b/>
        <sz val="12"/>
        <color rgb="FF00B0F0"/>
        <rFont val="Amasis MT Pro"/>
        <family val="1"/>
      </rPr>
      <t>,</t>
    </r>
    <r>
      <rPr>
        <b/>
        <sz val="12"/>
        <color rgb="FFFF0000"/>
        <rFont val="Amasis MT Pro"/>
        <family val="1"/>
      </rPr>
      <t xml:space="preserve"> Touch ID, </t>
    </r>
    <r>
      <rPr>
        <b/>
        <sz val="12"/>
        <color rgb="FF181822"/>
        <rFont val="Amasis MT Pro"/>
        <family val="1"/>
      </rPr>
      <t>Midnight</t>
    </r>
    <r>
      <rPr>
        <b/>
        <sz val="12"/>
        <color rgb="FFFF0000"/>
        <rFont val="Amasis MT Pro"/>
        <family val="1"/>
      </rPr>
      <t>, 1 year warranty,</t>
    </r>
  </si>
  <si>
    <r>
      <rPr>
        <b/>
        <sz val="12"/>
        <color rgb="FF0070C0"/>
        <rFont val="Amasis MT Pro"/>
        <family val="1"/>
      </rPr>
      <t>Macbook Pro</t>
    </r>
    <r>
      <rPr>
        <sz val="12"/>
        <color theme="1"/>
        <rFont val="Amasis MT Pro"/>
        <family val="1"/>
      </rPr>
      <t xml:space="preserve"> – </t>
    </r>
    <r>
      <rPr>
        <b/>
        <sz val="12"/>
        <color rgb="FFFF0000"/>
        <rFont val="Amasis MT Pro"/>
        <family val="1"/>
      </rPr>
      <t>M2 Chip Next Gen - 8 Core CPU – 10 Core GPU,</t>
    </r>
    <r>
      <rPr>
        <sz val="12"/>
        <color theme="1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8GB RAM, 256GB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13.3", WQXGA (2560 x 1600),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MacOs Monterey 12</t>
    </r>
    <r>
      <rPr>
        <b/>
        <sz val="12"/>
        <color theme="1"/>
        <rFont val="Amasis MT Pro"/>
        <family val="1"/>
      </rPr>
      <t xml:space="preserve">, </t>
    </r>
    <r>
      <rPr>
        <sz val="12"/>
        <color theme="1"/>
        <rFont val="Amasis MT Pro"/>
        <family val="1"/>
      </rPr>
      <t>720P HD Camera, Touchbar &amp; Touch ID,</t>
    </r>
    <r>
      <rPr>
        <b/>
        <sz val="12"/>
        <color rgb="FF00B0F0"/>
        <rFont val="Amasis MT Pro"/>
        <family val="1"/>
      </rPr>
      <t xml:space="preserve"> </t>
    </r>
    <r>
      <rPr>
        <sz val="12"/>
        <color theme="1"/>
        <rFont val="Amasis MT Pro"/>
        <family val="1"/>
      </rPr>
      <t>Backlit Keyboard,</t>
    </r>
    <r>
      <rPr>
        <b/>
        <sz val="12"/>
        <color theme="1"/>
        <rFont val="Amasis MT Pro"/>
        <family val="1"/>
      </rPr>
      <t xml:space="preserve"> Space Grey, </t>
    </r>
    <r>
      <rPr>
        <b/>
        <sz val="12"/>
        <color rgb="FFFF0000"/>
        <rFont val="Amasis MT Pro"/>
        <family val="1"/>
      </rPr>
      <t>1 year warranty,</t>
    </r>
  </si>
  <si>
    <r>
      <rPr>
        <b/>
        <sz val="12"/>
        <color rgb="FF0070C0"/>
        <rFont val="Amasis MT Pro"/>
        <family val="1"/>
      </rPr>
      <t xml:space="preserve">Macbook pro </t>
    </r>
    <r>
      <rPr>
        <sz val="12"/>
        <color theme="1"/>
        <rFont val="Amasis MT Pro"/>
        <family val="1"/>
      </rPr>
      <t xml:space="preserve">- </t>
    </r>
    <r>
      <rPr>
        <b/>
        <sz val="12"/>
        <color rgb="FFFF0000"/>
        <rFont val="Amasis MT Pro"/>
        <family val="1"/>
      </rPr>
      <t xml:space="preserve">M3 Chip 8 core CPU - 10 Core GPU, </t>
    </r>
    <r>
      <rPr>
        <b/>
        <sz val="12"/>
        <color theme="1"/>
        <rFont val="Amasis MT Pro"/>
        <family val="1"/>
      </rPr>
      <t>8GB RAM, 512GB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>14.2” Liquid Retina Display (3024x1964)</t>
    </r>
    <r>
      <rPr>
        <sz val="12"/>
        <color theme="1"/>
        <rFont val="Amasis MT Pro"/>
        <family val="1"/>
      </rPr>
      <t>, 120Hz refresh rate,</t>
    </r>
    <r>
      <rPr>
        <b/>
        <sz val="12"/>
        <color rgb="FFFF0000"/>
        <rFont val="Amasis MT Pro"/>
        <family val="1"/>
      </rPr>
      <t xml:space="preserve"> MacOS Sonoma 14,</t>
    </r>
    <r>
      <rPr>
        <sz val="12"/>
        <color theme="1"/>
        <rFont val="Amasis MT Pro"/>
        <family val="1"/>
      </rPr>
      <t xml:space="preserve">  No ODD, 1080P FHD camera, Backlit keyboard, Touch ID, </t>
    </r>
    <r>
      <rPr>
        <b/>
        <sz val="12"/>
        <color theme="1"/>
        <rFont val="Amasis MT Pro"/>
        <family val="1"/>
      </rPr>
      <t xml:space="preserve">Space grey, </t>
    </r>
    <r>
      <rPr>
        <b/>
        <sz val="12"/>
        <color rgb="FFFF0000"/>
        <rFont val="Amasis MT Pro"/>
        <family val="1"/>
      </rPr>
      <t>1 year warranty,</t>
    </r>
  </si>
  <si>
    <r>
      <rPr>
        <b/>
        <sz val="12"/>
        <color rgb="FF0070C0"/>
        <rFont val="Amasis MT Pro"/>
        <family val="1"/>
      </rPr>
      <t xml:space="preserve">Macbook pro </t>
    </r>
    <r>
      <rPr>
        <sz val="12"/>
        <color theme="1"/>
        <rFont val="Amasis MT Pro"/>
        <family val="1"/>
      </rPr>
      <t xml:space="preserve">- </t>
    </r>
    <r>
      <rPr>
        <b/>
        <sz val="12"/>
        <color rgb="FFFF0000"/>
        <rFont val="Amasis MT Pro"/>
        <family val="1"/>
      </rPr>
      <t>M3 Chip 8 core CPU - 10 Core GPU,</t>
    </r>
    <r>
      <rPr>
        <b/>
        <sz val="12"/>
        <color theme="1"/>
        <rFont val="Amasis MT Pro"/>
        <family val="1"/>
      </rPr>
      <t xml:space="preserve"> 8GB RAM, 1TB SSD, </t>
    </r>
    <r>
      <rPr>
        <sz val="12"/>
        <color theme="1"/>
        <rFont val="Amasis MT Pro"/>
        <family val="1"/>
      </rPr>
      <t>1</t>
    </r>
    <r>
      <rPr>
        <b/>
        <sz val="12"/>
        <color rgb="FF7030A0"/>
        <rFont val="Amasis MT Pro"/>
        <family val="1"/>
      </rPr>
      <t>4.2” Liquid Retina Display (3024x1964),</t>
    </r>
    <r>
      <rPr>
        <sz val="12"/>
        <color theme="1"/>
        <rFont val="Amasis MT Pro"/>
        <family val="1"/>
      </rPr>
      <t xml:space="preserve"> 120Hz refresh rate, </t>
    </r>
    <r>
      <rPr>
        <b/>
        <sz val="12"/>
        <color rgb="FFFF0000"/>
        <rFont val="Amasis MT Pro"/>
        <family val="1"/>
      </rPr>
      <t>MacOS Sonoma 14</t>
    </r>
    <r>
      <rPr>
        <sz val="12"/>
        <color theme="1"/>
        <rFont val="Amasis MT Pro"/>
        <family val="1"/>
      </rPr>
      <t xml:space="preserve">,  No ODD, 1080P FHD camera, Backlit keyboard, Touch ID, </t>
    </r>
    <r>
      <rPr>
        <b/>
        <sz val="12"/>
        <color theme="1"/>
        <rFont val="Amasis MT Pro"/>
        <family val="1"/>
      </rPr>
      <t>Space Grey</t>
    </r>
    <r>
      <rPr>
        <sz val="12"/>
        <color theme="1"/>
        <rFont val="Amasis MT Pro"/>
        <family val="1"/>
      </rPr>
      <t>,</t>
    </r>
    <r>
      <rPr>
        <sz val="12"/>
        <color rgb="FFFF0000"/>
        <rFont val="Amasis MT Pro"/>
        <family val="1"/>
      </rPr>
      <t xml:space="preserve"> 1 year warranty,</t>
    </r>
  </si>
  <si>
    <r>
      <rPr>
        <b/>
        <sz val="12"/>
        <color rgb="FF0070C0"/>
        <rFont val="Amasis MT Pro"/>
        <family val="1"/>
      </rPr>
      <t>Macbook pro</t>
    </r>
    <r>
      <rPr>
        <sz val="12"/>
        <color theme="1"/>
        <rFont val="Amasis MT Pro"/>
        <family val="1"/>
      </rPr>
      <t xml:space="preserve"> -</t>
    </r>
    <r>
      <rPr>
        <b/>
        <sz val="12"/>
        <color rgb="FFFF0000"/>
        <rFont val="Amasis MT Pro"/>
        <family val="1"/>
      </rPr>
      <t xml:space="preserve"> M4 pro  Chip 12 core CPU - 16 Core GPU,</t>
    </r>
    <r>
      <rPr>
        <b/>
        <sz val="12"/>
        <color theme="1"/>
        <rFont val="Amasis MT Pro"/>
        <family val="1"/>
      </rPr>
      <t xml:space="preserve"> 24GB RAM, 512GB SSD</t>
    </r>
    <r>
      <rPr>
        <sz val="12"/>
        <color rgb="FFFF0000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 xml:space="preserve">14.2” Liquid Retina Display (3024x1964), </t>
    </r>
    <r>
      <rPr>
        <sz val="12"/>
        <color theme="1"/>
        <rFont val="Amasis MT Pro"/>
        <family val="1"/>
      </rPr>
      <t>120Hz refresh rate</t>
    </r>
    <r>
      <rPr>
        <sz val="12"/>
        <color rgb="FFFF0000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MacOS Sequoia 14,</t>
    </r>
    <r>
      <rPr>
        <sz val="12"/>
        <color rgb="FFFF0000"/>
        <rFont val="Amasis MT Pro"/>
        <family val="1"/>
      </rPr>
      <t xml:space="preserve">  </t>
    </r>
    <r>
      <rPr>
        <sz val="12"/>
        <color theme="1"/>
        <rFont val="Amasis MT Pro"/>
        <family val="1"/>
      </rPr>
      <t>No ODD, 1080P FHD camera, Backlit keyboard, Touch ID,</t>
    </r>
    <r>
      <rPr>
        <sz val="12"/>
        <color rgb="FFFF0000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Space Black,</t>
    </r>
    <r>
      <rPr>
        <b/>
        <sz val="12"/>
        <color rgb="FFFF0000"/>
        <rFont val="Amasis MT Pro"/>
        <family val="1"/>
      </rPr>
      <t xml:space="preserve"> 1 year warranty, </t>
    </r>
  </si>
  <si>
    <r>
      <rPr>
        <b/>
        <sz val="12"/>
        <color rgb="FF0070C0"/>
        <rFont val="Amasis MT Pro"/>
        <family val="1"/>
      </rPr>
      <t>Apple Ipad 11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A16 Bionic Chip</t>
    </r>
    <r>
      <rPr>
        <sz val="12"/>
        <color theme="1"/>
        <rFont val="Amasis MT Pro"/>
        <family val="1"/>
      </rPr>
      <t xml:space="preserve"> , </t>
    </r>
    <r>
      <rPr>
        <b/>
        <sz val="12"/>
        <color theme="1"/>
        <rFont val="Amasis MT Pro"/>
        <family val="1"/>
      </rPr>
      <t xml:space="preserve">8GB RAM, 256GB, </t>
    </r>
    <r>
      <rPr>
        <b/>
        <sz val="12"/>
        <color rgb="FF7030A0"/>
        <rFont val="Amasis MT Pro"/>
        <family val="1"/>
      </rPr>
      <t>11"</t>
    </r>
    <r>
      <rPr>
        <sz val="12"/>
        <color theme="1"/>
        <rFont val="Amasis MT Pro"/>
        <family val="1"/>
      </rPr>
      <t xml:space="preserve">, Touch ID,  Facial Recognition, Wifi + SIM, </t>
    </r>
    <r>
      <rPr>
        <b/>
        <sz val="12"/>
        <color theme="1"/>
        <rFont val="Amasis MT Pro"/>
        <family val="1"/>
      </rPr>
      <t>Silver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1 year warranty, 2025</t>
    </r>
  </si>
  <si>
    <r>
      <rPr>
        <b/>
        <sz val="12"/>
        <color rgb="FF0070C0"/>
        <rFont val="Amasis MT Pro"/>
        <family val="1"/>
      </rPr>
      <t>Apple Ipad pro 12.9 (6TH GEN)</t>
    </r>
    <r>
      <rPr>
        <sz val="12"/>
        <color theme="1"/>
        <rFont val="Amasis MT Pro"/>
        <family val="1"/>
      </rPr>
      <t xml:space="preserve"> – </t>
    </r>
    <r>
      <rPr>
        <b/>
        <sz val="12"/>
        <color rgb="FFFF0000"/>
        <rFont val="Amasis MT Pro"/>
        <family val="1"/>
      </rPr>
      <t xml:space="preserve">M2 Chip, </t>
    </r>
    <r>
      <rPr>
        <b/>
        <sz val="12"/>
        <color theme="1"/>
        <rFont val="Amasis MT Pro"/>
        <family val="1"/>
      </rPr>
      <t xml:space="preserve">8GB RAM, 256GB, </t>
    </r>
    <r>
      <rPr>
        <b/>
        <sz val="12"/>
        <color rgb="FF7030A0"/>
        <rFont val="Amasis MT Pro"/>
        <family val="1"/>
      </rPr>
      <t>12.9”</t>
    </r>
    <r>
      <rPr>
        <b/>
        <sz val="12"/>
        <color theme="1"/>
        <rFont val="Amasis MT Pro"/>
        <family val="1"/>
      </rPr>
      <t>,</t>
    </r>
    <r>
      <rPr>
        <sz val="12"/>
        <color theme="1"/>
        <rFont val="Amasis MT Pro"/>
        <family val="1"/>
      </rPr>
      <t xml:space="preserve"> Wifi + Cellular (5G), </t>
    </r>
    <r>
      <rPr>
        <b/>
        <sz val="12"/>
        <color theme="1"/>
        <rFont val="Amasis MT Pro"/>
        <family val="1"/>
      </rPr>
      <t>Space grey,</t>
    </r>
    <r>
      <rPr>
        <b/>
        <sz val="12"/>
        <color rgb="FFFF0000"/>
        <rFont val="Amasis MT Pro"/>
        <family val="1"/>
      </rPr>
      <t xml:space="preserve"> 1 year warranty, Late 2022</t>
    </r>
  </si>
  <si>
    <r>
      <rPr>
        <b/>
        <sz val="12"/>
        <color rgb="FF0070C0"/>
        <rFont val="Amasis MT Pro"/>
        <family val="1"/>
      </rPr>
      <t>Apple ipad pro 12</t>
    </r>
    <r>
      <rPr>
        <sz val="12"/>
        <color theme="1"/>
        <rFont val="Amasis MT Pro"/>
        <family val="1"/>
      </rPr>
      <t>,</t>
    </r>
    <r>
      <rPr>
        <b/>
        <sz val="12"/>
        <color rgb="FFFF0000"/>
        <rFont val="Amasis MT Pro"/>
        <family val="1"/>
      </rPr>
      <t xml:space="preserve"> M2,</t>
    </r>
    <r>
      <rPr>
        <sz val="12"/>
        <color theme="1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 xml:space="preserve">8GB RAM, 512GB, </t>
    </r>
    <r>
      <rPr>
        <b/>
        <sz val="12"/>
        <color rgb="FF7030A0"/>
        <rFont val="Amasis MT Pro"/>
        <family val="1"/>
      </rPr>
      <t>12.9</t>
    </r>
    <r>
      <rPr>
        <b/>
        <sz val="12"/>
        <color theme="1"/>
        <rFont val="Amasis MT Pro"/>
        <family val="1"/>
      </rPr>
      <t>”</t>
    </r>
    <r>
      <rPr>
        <sz val="12"/>
        <color theme="1"/>
        <rFont val="Amasis MT Pro"/>
        <family val="1"/>
      </rPr>
      <t>, Facial Recognition, Wifi Only,</t>
    </r>
    <r>
      <rPr>
        <b/>
        <sz val="12"/>
        <color theme="1"/>
        <rFont val="Amasis MT Pro"/>
        <family val="1"/>
      </rPr>
      <t xml:space="preserve"> Space grey,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</si>
  <si>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Apple Ipad pro 12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M2 Chip</t>
    </r>
    <r>
      <rPr>
        <sz val="12"/>
        <color theme="1"/>
        <rFont val="Amasis MT Pro"/>
        <family val="1"/>
      </rPr>
      <t xml:space="preserve">, </t>
    </r>
    <r>
      <rPr>
        <b/>
        <sz val="12"/>
        <color theme="1"/>
        <rFont val="Amasis MT Pro"/>
        <family val="1"/>
      </rPr>
      <t>8GB RAM, 1TB,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>12”</t>
    </r>
    <r>
      <rPr>
        <sz val="12"/>
        <color theme="1"/>
        <rFont val="Amasis MT Pro"/>
        <family val="1"/>
      </rPr>
      <t>,</t>
    </r>
    <r>
      <rPr>
        <b/>
        <sz val="12"/>
        <color theme="1"/>
        <rFont val="Amasis MT Pro"/>
        <family val="1"/>
      </rPr>
      <t xml:space="preserve"> WIFI + Cellular</t>
    </r>
    <r>
      <rPr>
        <sz val="12"/>
        <color theme="1"/>
        <rFont val="Amasis MT Pro"/>
        <family val="1"/>
      </rPr>
      <t xml:space="preserve">, Touch ID, </t>
    </r>
    <r>
      <rPr>
        <b/>
        <sz val="12"/>
        <color rgb="FFFF0000"/>
        <rFont val="Amasis MT Pro"/>
        <family val="1"/>
      </rPr>
      <t>1 year warranty, Late 2022</t>
    </r>
  </si>
  <si>
    <r>
      <t xml:space="preserve">Apple Ipad pro 11, </t>
    </r>
    <r>
      <rPr>
        <b/>
        <sz val="12"/>
        <color rgb="FFFF0000"/>
        <rFont val="Amasis MT Pro"/>
        <family val="1"/>
      </rPr>
      <t>M4 Chip</t>
    </r>
    <r>
      <rPr>
        <b/>
        <sz val="12"/>
        <color rgb="FF0070C0"/>
        <rFont val="Amasis MT Pro"/>
        <family val="1"/>
      </rPr>
      <t xml:space="preserve">, </t>
    </r>
    <r>
      <rPr>
        <b/>
        <sz val="12"/>
        <rFont val="Amasis MT Pro"/>
        <family val="1"/>
      </rPr>
      <t xml:space="preserve">8GB RAM,256GB, </t>
    </r>
    <r>
      <rPr>
        <b/>
        <sz val="12"/>
        <color rgb="FF7030A0"/>
        <rFont val="Amasis MT Pro"/>
        <family val="1"/>
      </rPr>
      <t>11”</t>
    </r>
    <r>
      <rPr>
        <b/>
        <sz val="12"/>
        <color rgb="FF0070C0"/>
        <rFont val="Amasis MT Pro"/>
        <family val="1"/>
      </rPr>
      <t xml:space="preserve">, Facial Recognition, </t>
    </r>
    <r>
      <rPr>
        <b/>
        <sz val="12"/>
        <rFont val="Amasis MT Pro"/>
        <family val="1"/>
      </rPr>
      <t>Wifi + Cellular</t>
    </r>
    <r>
      <rPr>
        <b/>
        <sz val="12"/>
        <color rgb="FF0070C0"/>
        <rFont val="Amasis MT Pro"/>
        <family val="1"/>
      </rPr>
      <t xml:space="preserve">, Silver, </t>
    </r>
    <r>
      <rPr>
        <b/>
        <sz val="12"/>
        <color rgb="FFFF0000"/>
        <rFont val="Amasis MT Pro"/>
        <family val="1"/>
      </rPr>
      <t>1 year warranty, 2024</t>
    </r>
  </si>
  <si>
    <r>
      <t xml:space="preserve">Apple Ipad pro 11, </t>
    </r>
    <r>
      <rPr>
        <b/>
        <sz val="12"/>
        <color rgb="FFFF0000"/>
        <rFont val="Amasis MT Pro"/>
        <family val="1"/>
      </rPr>
      <t>M4 Chip</t>
    </r>
    <r>
      <rPr>
        <b/>
        <sz val="12"/>
        <color rgb="FF0070C0"/>
        <rFont val="Amasis MT Pro"/>
        <family val="1"/>
      </rPr>
      <t xml:space="preserve">, </t>
    </r>
    <r>
      <rPr>
        <b/>
        <sz val="12"/>
        <rFont val="Amasis MT Pro"/>
        <family val="1"/>
      </rPr>
      <t xml:space="preserve">8GB RAM,512GB, </t>
    </r>
    <r>
      <rPr>
        <b/>
        <sz val="12"/>
        <color rgb="FF7030A0"/>
        <rFont val="Amasis MT Pro"/>
        <family val="1"/>
      </rPr>
      <t>11”</t>
    </r>
    <r>
      <rPr>
        <b/>
        <sz val="12"/>
        <color rgb="FF0070C0"/>
        <rFont val="Amasis MT Pro"/>
        <family val="1"/>
      </rPr>
      <t xml:space="preserve">, Facial Recognition, </t>
    </r>
    <r>
      <rPr>
        <b/>
        <sz val="12"/>
        <rFont val="Amasis MT Pro"/>
        <family val="1"/>
      </rPr>
      <t>Wifi + Cellular</t>
    </r>
    <r>
      <rPr>
        <b/>
        <sz val="12"/>
        <color rgb="FF0070C0"/>
        <rFont val="Amasis MT Pro"/>
        <family val="1"/>
      </rPr>
      <t xml:space="preserve">, Silver, </t>
    </r>
    <r>
      <rPr>
        <b/>
        <sz val="12"/>
        <color rgb="FFFF0000"/>
        <rFont val="Amasis MT Pro"/>
        <family val="1"/>
      </rPr>
      <t>1 year warranty, 2024</t>
    </r>
  </si>
  <si>
    <r>
      <t xml:space="preserve">Apple Ipad Magic Keyboard </t>
    </r>
    <r>
      <rPr>
        <b/>
        <sz val="11"/>
        <color rgb="FFFF0000"/>
        <rFont val="Amasis MT Pro"/>
        <family val="1"/>
      </rPr>
      <t>11inch</t>
    </r>
    <r>
      <rPr>
        <sz val="11"/>
        <color theme="1"/>
        <rFont val="Amasis MT Pro"/>
        <family val="1"/>
      </rPr>
      <t xml:space="preserve"> </t>
    </r>
    <r>
      <rPr>
        <b/>
        <sz val="11"/>
        <color theme="1"/>
        <rFont val="Amasis MT Pro"/>
        <family val="1"/>
      </rPr>
      <t>Black</t>
    </r>
  </si>
  <si>
    <r>
      <t xml:space="preserve">Apple Ipad Magic Keyboard </t>
    </r>
    <r>
      <rPr>
        <b/>
        <sz val="11"/>
        <color rgb="FFFF0000"/>
        <rFont val="Amasis MT Pro"/>
        <family val="1"/>
      </rPr>
      <t xml:space="preserve">11inch </t>
    </r>
    <r>
      <rPr>
        <b/>
        <sz val="11"/>
        <color theme="1"/>
        <rFont val="Amasis MT Pro"/>
        <family val="1"/>
      </rPr>
      <t>M4</t>
    </r>
    <r>
      <rPr>
        <sz val="11"/>
        <color theme="1"/>
        <rFont val="Amasis MT Pro"/>
        <family val="1"/>
      </rPr>
      <t xml:space="preserve"> </t>
    </r>
    <r>
      <rPr>
        <b/>
        <sz val="11"/>
        <color theme="1"/>
        <rFont val="Amasis MT Pro"/>
        <family val="1"/>
      </rPr>
      <t>Black</t>
    </r>
  </si>
  <si>
    <r>
      <t xml:space="preserve">Apple Ipad Magic Keyboard </t>
    </r>
    <r>
      <rPr>
        <b/>
        <sz val="11"/>
        <color rgb="FFFF0000"/>
        <rFont val="Amasis MT Pro"/>
        <family val="1"/>
      </rPr>
      <t xml:space="preserve">12 inch </t>
    </r>
    <r>
      <rPr>
        <b/>
        <sz val="11"/>
        <color theme="1"/>
        <rFont val="Amasis MT Pro"/>
        <family val="1"/>
      </rPr>
      <t>Black</t>
    </r>
  </si>
  <si>
    <r>
      <t xml:space="preserve">Apple Ipad Magic Keyboard </t>
    </r>
    <r>
      <rPr>
        <b/>
        <sz val="11"/>
        <color rgb="FFFF0000"/>
        <rFont val="Amasis MT Pro"/>
        <family val="1"/>
      </rPr>
      <t xml:space="preserve">13 inch </t>
    </r>
    <r>
      <rPr>
        <b/>
        <sz val="11"/>
        <color theme="1"/>
        <rFont val="Amasis MT Pro"/>
        <family val="1"/>
      </rPr>
      <t>M4</t>
    </r>
    <r>
      <rPr>
        <b/>
        <sz val="11"/>
        <color rgb="FFFF0000"/>
        <rFont val="Amasis MT Pro"/>
        <family val="1"/>
      </rPr>
      <t xml:space="preserve"> </t>
    </r>
    <r>
      <rPr>
        <b/>
        <sz val="11"/>
        <color theme="1"/>
        <rFont val="Amasis MT Pro"/>
        <family val="1"/>
      </rPr>
      <t>Black</t>
    </r>
  </si>
  <si>
    <t>C6QZ8AT</t>
  </si>
  <si>
    <r>
      <t>HP 290 G9 TWR</t>
    </r>
    <r>
      <rPr>
        <sz val="12"/>
        <color theme="1"/>
        <rFont val="Amasis MT Pro"/>
        <family val="1"/>
      </rPr>
      <t xml:space="preserve"> CI3-12100</t>
    </r>
    <r>
      <rPr>
        <b/>
        <sz val="12"/>
        <color theme="1"/>
        <rFont val="Amasis MT Pro"/>
        <family val="1"/>
      </rPr>
      <t>,8GB DDR4, 256GB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 xml:space="preserve"> DOS</t>
    </r>
    <r>
      <rPr>
        <sz val="12"/>
        <color theme="1"/>
        <rFont val="Amasis MT Pro"/>
        <family val="1"/>
      </rPr>
      <t xml:space="preserve"> ,No  ODD,  125 BLKkbd and 125mouse,</t>
    </r>
    <r>
      <rPr>
        <b/>
        <sz val="12"/>
        <color rgb="FF7030A0"/>
        <rFont val="Amasis MT Pro"/>
        <family val="1"/>
      </rPr>
      <t xml:space="preserve"> P204 19.5 FHD, </t>
    </r>
    <r>
      <rPr>
        <b/>
        <sz val="12"/>
        <color rgb="FFFF0000"/>
        <rFont val="Amasis MT Pro"/>
        <family val="1"/>
      </rPr>
      <t>1 year warranty</t>
    </r>
  </si>
  <si>
    <r>
      <t>HP 290 G9 TWR</t>
    </r>
    <r>
      <rPr>
        <sz val="12"/>
        <color theme="1"/>
        <rFont val="Amasis MT Pro"/>
        <family val="1"/>
      </rPr>
      <t xml:space="preserve"> CI7-14700</t>
    </r>
    <r>
      <rPr>
        <b/>
        <sz val="12"/>
        <color theme="1"/>
        <rFont val="Amasis MT Pro"/>
        <family val="1"/>
      </rPr>
      <t>,8GB DDR4, 512GB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 xml:space="preserve"> DOS</t>
    </r>
    <r>
      <rPr>
        <sz val="12"/>
        <color theme="1"/>
        <rFont val="Amasis MT Pro"/>
        <family val="1"/>
      </rPr>
      <t xml:space="preserve"> ,No  ODD,  125 BLKkbd and 125mouse,</t>
    </r>
    <r>
      <rPr>
        <b/>
        <sz val="12"/>
        <color rgb="FF7030A0"/>
        <rFont val="Amasis MT Pro"/>
        <family val="1"/>
      </rPr>
      <t xml:space="preserve"> Series 3 Pro 21.45 inch FHD, </t>
    </r>
    <r>
      <rPr>
        <b/>
        <sz val="12"/>
        <color rgb="FFFF0000"/>
        <rFont val="Amasis MT Pro"/>
        <family val="1"/>
      </rPr>
      <t>1 year warranty</t>
    </r>
  </si>
  <si>
    <r>
      <t xml:space="preserve">HP 290 G9 TWR </t>
    </r>
    <r>
      <rPr>
        <sz val="12"/>
        <color theme="1"/>
        <rFont val="Amasis MT Pro"/>
        <family val="1"/>
      </rPr>
      <t>I5-14500</t>
    </r>
    <r>
      <rPr>
        <b/>
        <sz val="12"/>
        <color theme="1"/>
        <rFont val="Amasis MT Pro"/>
        <family val="1"/>
      </rPr>
      <t>,8GB DDR4, 512GB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 xml:space="preserve"> DOS</t>
    </r>
    <r>
      <rPr>
        <sz val="12"/>
        <color theme="1"/>
        <rFont val="Amasis MT Pro"/>
        <family val="1"/>
      </rPr>
      <t xml:space="preserve"> ,No  ODD,  125 BLKkbd and 125mouse,</t>
    </r>
    <r>
      <rPr>
        <b/>
        <sz val="12"/>
        <color rgb="FF7030A0"/>
        <rFont val="Amasis MT Pro"/>
        <family val="1"/>
      </rPr>
      <t xml:space="preserve"> Series 3 Pro 21.45 inch FHD, </t>
    </r>
    <r>
      <rPr>
        <b/>
        <sz val="12"/>
        <color rgb="FFFF0000"/>
        <rFont val="Amasis MT Pro"/>
        <family val="1"/>
      </rPr>
      <t>1 year warranty</t>
    </r>
  </si>
  <si>
    <t>C68Q7AT</t>
  </si>
  <si>
    <t>9M9H2AT</t>
  </si>
  <si>
    <t xml:space="preserve">MacBook Pro M5 14 Inch  </t>
  </si>
  <si>
    <t xml:space="preserve">MDE04X/A </t>
  </si>
  <si>
    <t>MDE14HN/A</t>
  </si>
  <si>
    <r>
      <rPr>
        <b/>
        <sz val="12"/>
        <color rgb="FF0070C0"/>
        <rFont val="Amasis MT Pro"/>
        <family val="1"/>
      </rPr>
      <t>Macbook pro -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M5  Chip 10 core CPU - 10 Core GPU</t>
    </r>
    <r>
      <rPr>
        <b/>
        <sz val="12"/>
        <color theme="1"/>
        <rFont val="Amasis MT Pro"/>
        <family val="1"/>
      </rPr>
      <t xml:space="preserve">, 16GB RAM, 512GB SSD, </t>
    </r>
    <r>
      <rPr>
        <b/>
        <sz val="12"/>
        <color rgb="FF7030A0"/>
        <rFont val="Amasis MT Pro"/>
        <family val="1"/>
      </rPr>
      <t>14.2” Liquid Retina Display (3024x1964)</t>
    </r>
    <r>
      <rPr>
        <b/>
        <sz val="12"/>
        <color theme="1"/>
        <rFont val="Amasis MT Pro"/>
        <family val="1"/>
      </rPr>
      <t>,</t>
    </r>
    <r>
      <rPr>
        <sz val="12"/>
        <color theme="1"/>
        <rFont val="Amasis MT Pro"/>
        <family val="1"/>
      </rPr>
      <t xml:space="preserve"> 120Hz refresh rate, </t>
    </r>
    <r>
      <rPr>
        <b/>
        <sz val="12"/>
        <color rgb="FFFF0000"/>
        <rFont val="Amasis MT Pro"/>
        <family val="1"/>
      </rPr>
      <t>MacOS Sequoia 14</t>
    </r>
    <r>
      <rPr>
        <b/>
        <sz val="12"/>
        <color theme="1"/>
        <rFont val="Amasis MT Pro"/>
        <family val="1"/>
      </rPr>
      <t>,</t>
    </r>
    <r>
      <rPr>
        <sz val="12"/>
        <color theme="1"/>
        <rFont val="Amasis MT Pro"/>
        <family val="1"/>
      </rPr>
      <t xml:space="preserve">  No ODD, 1080P FHD camera, Backlit keyboard, Touch ID, </t>
    </r>
    <r>
      <rPr>
        <b/>
        <sz val="12"/>
        <color theme="1"/>
        <rFont val="Amasis MT Pro"/>
        <family val="1"/>
      </rPr>
      <t xml:space="preserve">Space Black,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</si>
  <si>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Macbook pro -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M5  Chip 10 core CPU - 10 Core GPU</t>
    </r>
    <r>
      <rPr>
        <b/>
        <sz val="12"/>
        <color theme="1"/>
        <rFont val="Amasis MT Pro"/>
        <family val="1"/>
      </rPr>
      <t xml:space="preserve">, 16GB RAM, 1TB SSD, </t>
    </r>
    <r>
      <rPr>
        <b/>
        <sz val="12"/>
        <color rgb="FF7030A0"/>
        <rFont val="Amasis MT Pro"/>
        <family val="1"/>
      </rPr>
      <t>14.2” Liquid Retina Display (3024x1964)</t>
    </r>
    <r>
      <rPr>
        <b/>
        <sz val="12"/>
        <color theme="1"/>
        <rFont val="Amasis MT Pro"/>
        <family val="1"/>
      </rPr>
      <t>,</t>
    </r>
    <r>
      <rPr>
        <sz val="12"/>
        <color theme="1"/>
        <rFont val="Amasis MT Pro"/>
        <family val="1"/>
      </rPr>
      <t xml:space="preserve"> 120Hz refresh rate, </t>
    </r>
    <r>
      <rPr>
        <b/>
        <sz val="12"/>
        <color rgb="FFFF0000"/>
        <rFont val="Amasis MT Pro"/>
        <family val="1"/>
      </rPr>
      <t>MacOS Sequoia 14</t>
    </r>
    <r>
      <rPr>
        <b/>
        <sz val="12"/>
        <color theme="1"/>
        <rFont val="Amasis MT Pro"/>
        <family val="1"/>
      </rPr>
      <t>,</t>
    </r>
    <r>
      <rPr>
        <sz val="12"/>
        <color theme="1"/>
        <rFont val="Amasis MT Pro"/>
        <family val="1"/>
      </rPr>
      <t xml:space="preserve">  No ODD, 1080P FHD camera, Backlit keyboard, Touch ID, </t>
    </r>
    <r>
      <rPr>
        <b/>
        <sz val="12"/>
        <color theme="1"/>
        <rFont val="Amasis MT Pro"/>
        <family val="1"/>
      </rPr>
      <t xml:space="preserve">Space Black,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</si>
  <si>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Apple iMac</t>
    </r>
    <r>
      <rPr>
        <sz val="12"/>
        <color theme="1"/>
        <rFont val="Amasis MT Pro"/>
        <family val="1"/>
      </rPr>
      <t xml:space="preserve"> - </t>
    </r>
    <r>
      <rPr>
        <b/>
        <sz val="12"/>
        <color rgb="FFFF0000"/>
        <rFont val="Amasis MT Pro"/>
        <family val="1"/>
      </rPr>
      <t>M3 Chip 8 core CPU - 10 Core GPU,</t>
    </r>
    <r>
      <rPr>
        <b/>
        <sz val="12"/>
        <color rgb="FF7030A0"/>
        <rFont val="Amasis MT Pro"/>
        <family val="1"/>
      </rPr>
      <t xml:space="preserve"> 24" Retina Display 4.5K, </t>
    </r>
    <r>
      <rPr>
        <b/>
        <sz val="12"/>
        <color theme="1"/>
        <rFont val="Amasis MT Pro"/>
        <family val="1"/>
      </rPr>
      <t>8GB RAM, 256GB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MacOS Sonoma 14</t>
    </r>
    <r>
      <rPr>
        <b/>
        <sz val="12"/>
        <color theme="1"/>
        <rFont val="Amasis MT Pro"/>
        <family val="1"/>
      </rPr>
      <t>, Blue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1 year warranty</t>
    </r>
  </si>
  <si>
    <t>Products</t>
  </si>
  <si>
    <r>
      <t>HP ProBook 440 G11 -</t>
    </r>
    <r>
      <rPr>
        <sz val="12"/>
        <color theme="1"/>
        <rFont val="Amasis MT Pro"/>
        <family val="1"/>
      </rPr>
      <t xml:space="preserve"> Intel Core Ultra 5-125U, </t>
    </r>
    <r>
      <rPr>
        <b/>
        <sz val="12"/>
        <color theme="1"/>
        <rFont val="Amasis MT Pro"/>
        <family val="1"/>
      </rPr>
      <t>8GB DDR5 5600 / 512GB PCIe NVMe M.2 SSD, FreeDOS,</t>
    </r>
    <r>
      <rPr>
        <b/>
        <sz val="12"/>
        <color rgb="FF7030A0"/>
        <rFont val="Amasis MT Pro"/>
        <family val="1"/>
      </rPr>
      <t xml:space="preserve"> 14" WUXGA,</t>
    </r>
    <r>
      <rPr>
        <sz val="12"/>
        <color theme="1"/>
        <rFont val="Amasis MT Pro"/>
        <family val="1"/>
      </rPr>
      <t xml:space="preserve"> Fingerprint Reader</t>
    </r>
    <r>
      <rPr>
        <b/>
        <sz val="12"/>
        <color theme="1"/>
        <rFont val="Amasis MT Pro"/>
        <family val="1"/>
      </rPr>
      <t xml:space="preserve">, Pike Silver, </t>
    </r>
    <r>
      <rPr>
        <b/>
        <sz val="12"/>
        <color rgb="FFFF0000"/>
        <rFont val="Amasis MT Pro"/>
        <family val="1"/>
      </rPr>
      <t>1 Year Warranty</t>
    </r>
  </si>
  <si>
    <r>
      <rPr>
        <b/>
        <sz val="12"/>
        <color rgb="FF0070C0"/>
        <rFont val="Amasis MT Pro"/>
        <family val="1"/>
      </rPr>
      <t>Macbook Pro</t>
    </r>
    <r>
      <rPr>
        <sz val="12"/>
        <color theme="1"/>
        <rFont val="Amasis MT Pro"/>
        <family val="1"/>
      </rPr>
      <t xml:space="preserve"> - </t>
    </r>
    <r>
      <rPr>
        <b/>
        <sz val="12"/>
        <color rgb="FFFF0000"/>
        <rFont val="Amasis MT Pro"/>
        <family val="1"/>
      </rPr>
      <t>M2 Max chip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12 Core CPU - 30 core GPU,</t>
    </r>
    <r>
      <rPr>
        <b/>
        <sz val="12"/>
        <color theme="1"/>
        <rFont val="Amasis MT Pro"/>
        <family val="1"/>
      </rPr>
      <t xml:space="preserve"> 32GB RAM, 1TB SSD</t>
    </r>
    <r>
      <rPr>
        <b/>
        <sz val="12"/>
        <color rgb="FF0070C0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MacOS Ventura,</t>
    </r>
    <r>
      <rPr>
        <b/>
        <sz val="12"/>
        <color rgb="FF0070C0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14.2", Liquid Retina XDR display (3024 x 1964)</t>
    </r>
    <r>
      <rPr>
        <b/>
        <sz val="12"/>
        <color rgb="FF0070C0"/>
        <rFont val="Amasis MT Pro"/>
        <family val="1"/>
      </rPr>
      <t xml:space="preserve">, </t>
    </r>
    <r>
      <rPr>
        <sz val="12"/>
        <color theme="1"/>
        <rFont val="Amasis MT Pro"/>
        <family val="1"/>
      </rPr>
      <t>No ODD, 1080P FHD Camera, Backlit Keyboard</t>
    </r>
    <r>
      <rPr>
        <b/>
        <sz val="12"/>
        <color rgb="FF00B0F0"/>
        <rFont val="Amasis MT Pro"/>
        <family val="1"/>
      </rPr>
      <t>,</t>
    </r>
    <r>
      <rPr>
        <b/>
        <sz val="12"/>
        <color rgb="FF0070C0"/>
        <rFont val="Amasis MT Pro"/>
        <family val="1"/>
      </rPr>
      <t xml:space="preserve"> </t>
    </r>
    <r>
      <rPr>
        <sz val="12"/>
        <color theme="1"/>
        <rFont val="Amasis MT Pro"/>
        <family val="1"/>
      </rPr>
      <t>Finger print reader,</t>
    </r>
    <r>
      <rPr>
        <b/>
        <sz val="12"/>
        <color rgb="FF0070C0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Space grey,</t>
    </r>
    <r>
      <rPr>
        <b/>
        <sz val="12"/>
        <color rgb="FF0070C0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1 year warranty</t>
    </r>
    <r>
      <rPr>
        <b/>
        <sz val="12"/>
        <color rgb="FF0070C0"/>
        <rFont val="Amasis MT Pro"/>
        <family val="1"/>
      </rPr>
      <t>,</t>
    </r>
  </si>
  <si>
    <t>IPAD's (11th Gen)</t>
  </si>
  <si>
    <r>
      <t>HP ProBook 440 G11 -</t>
    </r>
    <r>
      <rPr>
        <sz val="12"/>
        <color theme="1"/>
        <rFont val="Amasis MT Pro"/>
        <family val="1"/>
      </rPr>
      <t xml:space="preserve"> Intel Core Ultra 7-155U, </t>
    </r>
    <r>
      <rPr>
        <b/>
        <sz val="12"/>
        <color theme="1"/>
        <rFont val="Amasis MT Pro"/>
        <family val="1"/>
      </rPr>
      <t>16GB DDR5 5600 / 512GB PCIe NVMe M.2 SSD, FreeDOS,</t>
    </r>
    <r>
      <rPr>
        <b/>
        <sz val="12"/>
        <color rgb="FF7030A0"/>
        <rFont val="Amasis MT Pro"/>
        <family val="1"/>
      </rPr>
      <t xml:space="preserve"> 14" WUXGA,</t>
    </r>
    <r>
      <rPr>
        <sz val="12"/>
        <color theme="1"/>
        <rFont val="Amasis MT Pro"/>
        <family val="1"/>
      </rPr>
      <t xml:space="preserve"> Fingerprint Reader</t>
    </r>
    <r>
      <rPr>
        <b/>
        <sz val="12"/>
        <color theme="1"/>
        <rFont val="Amasis MT Pro"/>
        <family val="1"/>
      </rPr>
      <t xml:space="preserve">, Pike Silver, </t>
    </r>
    <r>
      <rPr>
        <b/>
        <sz val="12"/>
        <color rgb="FFFF0000"/>
        <rFont val="Amasis MT Pro"/>
        <family val="1"/>
      </rPr>
      <t>1 Year Warranty</t>
    </r>
  </si>
  <si>
    <t>A38BCET</t>
  </si>
  <si>
    <t>12SC000WGP</t>
  </si>
  <si>
    <t>Lenovo Consumer Laptops</t>
  </si>
  <si>
    <t>83KR0047US</t>
  </si>
  <si>
    <r>
      <rPr>
        <b/>
        <sz val="12"/>
        <color rgb="FFFF0000"/>
        <rFont val="Amasis MT Pro"/>
        <family val="1"/>
      </rPr>
      <t xml:space="preserve">Lenovo Ideapad IP5 2-1 </t>
    </r>
    <r>
      <rPr>
        <sz val="12"/>
        <color theme="1"/>
        <rFont val="Amasis MT Pro"/>
        <family val="1"/>
      </rPr>
      <t xml:space="preserve">Intel® Core U5-225U, </t>
    </r>
    <r>
      <rPr>
        <b/>
        <sz val="12"/>
        <color theme="1"/>
        <rFont val="Amasis MT Pro"/>
        <family val="1"/>
      </rPr>
      <t xml:space="preserve"> 8GB Soldered DDR5, 512GB SSD M.2 2242 PCIe® 4.0x4 NVMe®,</t>
    </r>
    <r>
      <rPr>
        <b/>
        <sz val="12"/>
        <color rgb="FF7030A0"/>
        <rFont val="Amasis MT Pro"/>
        <family val="1"/>
      </rPr>
      <t xml:space="preserve"> 14" WUXGA (1920x1200) Touch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C00000"/>
        <rFont val="Amasis MT Pro"/>
        <family val="1"/>
      </rPr>
      <t>Win11 Home</t>
    </r>
    <r>
      <rPr>
        <b/>
        <sz val="12"/>
        <color theme="1"/>
        <rFont val="Amasis MT Pro"/>
        <family val="1"/>
      </rPr>
      <t xml:space="preserve">, Luna Grey, </t>
    </r>
    <r>
      <rPr>
        <b/>
        <sz val="12"/>
        <color rgb="FFFF0000"/>
        <rFont val="Amasis MT Pro"/>
        <family val="1"/>
      </rPr>
      <t>1-year Warranty</t>
    </r>
  </si>
  <si>
    <t>21SX006CUEE</t>
  </si>
  <si>
    <r>
      <rPr>
        <b/>
        <sz val="12"/>
        <color rgb="FFFF0000"/>
        <rFont val="Amasis MT Pro"/>
        <family val="1"/>
      </rPr>
      <t>Lenovo ThinkPad E14</t>
    </r>
    <r>
      <rPr>
        <sz val="12"/>
        <color theme="1"/>
        <rFont val="Amasis MT Pro"/>
        <family val="1"/>
      </rPr>
      <t xml:space="preserve"> - Intel Core U5-225U, </t>
    </r>
    <r>
      <rPr>
        <b/>
        <sz val="12"/>
        <color theme="1"/>
        <rFont val="Amasis MT Pro"/>
        <family val="1"/>
      </rPr>
      <t xml:space="preserve">8GB Base DDR5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512GB SSD M.2 NVMe G4, </t>
    </r>
    <r>
      <rPr>
        <b/>
        <sz val="12"/>
        <color rgb="FF7030A0"/>
        <rFont val="Amasis MT Pro"/>
        <family val="1"/>
      </rPr>
      <t>14" WUXGA AG,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>DOS</t>
    </r>
    <r>
      <rPr>
        <b/>
        <sz val="12"/>
        <color theme="1"/>
        <rFont val="Amasis MT Pro"/>
        <family val="1"/>
      </rPr>
      <t xml:space="preserve">,  </t>
    </r>
    <r>
      <rPr>
        <b/>
        <sz val="12"/>
        <color rgb="FFFF0000"/>
        <rFont val="Amasis MT Pro"/>
        <family val="1"/>
      </rPr>
      <t>1 Year Carry-in</t>
    </r>
  </si>
  <si>
    <t>499M6A</t>
  </si>
  <si>
    <t>HP COLOR LAERJET PRO MFP 3303sdw PRINTER</t>
  </si>
  <si>
    <t>499M8A</t>
  </si>
  <si>
    <t>HP Color LJ Pro MFP 3303fdw Printer</t>
  </si>
  <si>
    <t>5HH67A</t>
  </si>
  <si>
    <t>HP Color LJ Pro MFP 4303fdw Printer</t>
  </si>
  <si>
    <t xml:space="preserve">7MD74A	</t>
  </si>
  <si>
    <t>HP LASERJET MFP M141W PRINTER.</t>
  </si>
  <si>
    <t>910-004642</t>
  </si>
  <si>
    <t>910-004640</t>
  </si>
  <si>
    <t>910-004641</t>
  </si>
  <si>
    <t>910-002235</t>
  </si>
  <si>
    <t>910-002236</t>
  </si>
  <si>
    <t>960-001063</t>
  </si>
  <si>
    <t>960-001055</t>
  </si>
  <si>
    <t>960-001088</t>
  </si>
  <si>
    <t>LOGITECH Wireless Mouse M171 -BLUE</t>
  </si>
  <si>
    <t>LOGITECH Wireless Mouse M171 -RED</t>
  </si>
  <si>
    <t>LOGITECH Wireless Mouse M185 -Swift-Grey</t>
  </si>
  <si>
    <t>LOGITECH Wireless Mouse M185 -Blue</t>
  </si>
  <si>
    <t>Logitech® HD Webcam C270 -USB</t>
  </si>
  <si>
    <t>Logitech® C922 Pro Stream</t>
  </si>
  <si>
    <t>981-000271</t>
  </si>
  <si>
    <t>LOGITECH Stereo Headset H110</t>
  </si>
  <si>
    <t>981-000593</t>
  </si>
  <si>
    <t>LOGITECH Stereo Headset H111 - Black (3.5 MM JACK)</t>
  </si>
  <si>
    <t>981-000589</t>
  </si>
  <si>
    <t>LOGITECH Stereo Headset H151 - Black (3.5 MM JACK)</t>
  </si>
  <si>
    <t>981-000475</t>
  </si>
  <si>
    <t>981-000406</t>
  </si>
  <si>
    <t>981-000480</t>
  </si>
  <si>
    <t>LOGITECH USB HEADSET H340</t>
  </si>
  <si>
    <t>LOGITECH USB HEADSET H390</t>
  </si>
  <si>
    <t>LOGITECH USB HEADSET H540</t>
  </si>
  <si>
    <t>981-001407</t>
  </si>
  <si>
    <t>LOGITECH HEADSET - Zone 300 - MIDNIGHT BLACK - BT - EMEA28-935</t>
  </si>
  <si>
    <t>Logitech® HD PRO WEBCAM C920 - USB</t>
  </si>
  <si>
    <r>
      <t>HP ProOne 240 G10</t>
    </r>
    <r>
      <rPr>
        <sz val="12"/>
        <color theme="1"/>
        <rFont val="Amasis MT Pro"/>
        <family val="1"/>
      </rPr>
      <t xml:space="preserve"> intel® Core™ i5-1334U, </t>
    </r>
    <r>
      <rPr>
        <b/>
        <sz val="12"/>
        <color theme="1"/>
        <rFont val="Amasis MT Pro"/>
        <family val="1"/>
      </rPr>
      <t>8 GB DDR4-3200 MT/s (1 x 8 GB, 512 GB PCIe® NVMe™ SSD,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>DOS,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 xml:space="preserve">23.8" diagonal, FHD (1920 x 1080), Black </t>
    </r>
    <r>
      <rPr>
        <b/>
        <sz val="12"/>
        <color rgb="FFFF0000"/>
        <rFont val="Amasis MT Pro"/>
        <family val="1"/>
      </rPr>
      <t>1 Year warranty</t>
    </r>
  </si>
  <si>
    <t>LOGITECH Wireless Mouse M170</t>
  </si>
  <si>
    <r>
      <rPr>
        <b/>
        <sz val="12"/>
        <color rgb="FF0070C0"/>
        <rFont val="Amasis MT Pro"/>
        <family val="1"/>
      </rPr>
      <t>Macbook pro</t>
    </r>
    <r>
      <rPr>
        <sz val="12"/>
        <color theme="1"/>
        <rFont val="Amasis MT Pro"/>
        <family val="1"/>
      </rPr>
      <t xml:space="preserve"> -</t>
    </r>
    <r>
      <rPr>
        <b/>
        <sz val="12"/>
        <color rgb="FFFF0000"/>
        <rFont val="Amasis MT Pro"/>
        <family val="1"/>
      </rPr>
      <t xml:space="preserve"> M4  Chip 10 core CPU - 10 Core GPU,</t>
    </r>
    <r>
      <rPr>
        <b/>
        <sz val="12"/>
        <color theme="1"/>
        <rFont val="Amasis MT Pro"/>
        <family val="1"/>
      </rPr>
      <t xml:space="preserve"> 24GB RAM, 1TB SSD</t>
    </r>
    <r>
      <rPr>
        <sz val="12"/>
        <color rgb="FFFF0000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 xml:space="preserve">14.2” Liquid Retina Display (3024x1964), </t>
    </r>
    <r>
      <rPr>
        <sz val="12"/>
        <color theme="1"/>
        <rFont val="Amasis MT Pro"/>
        <family val="1"/>
      </rPr>
      <t>120Hz refresh rate</t>
    </r>
    <r>
      <rPr>
        <sz val="12"/>
        <color rgb="FFFF0000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MacOS Sequoia 14,</t>
    </r>
    <r>
      <rPr>
        <sz val="12"/>
        <color rgb="FFFF0000"/>
        <rFont val="Amasis MT Pro"/>
        <family val="1"/>
      </rPr>
      <t xml:space="preserve">  </t>
    </r>
    <r>
      <rPr>
        <sz val="12"/>
        <color theme="1"/>
        <rFont val="Amasis MT Pro"/>
        <family val="1"/>
      </rPr>
      <t>No ODD, 1080P FHD camera, Backlit keyboard, Touch ID,</t>
    </r>
    <r>
      <rPr>
        <sz val="12"/>
        <color rgb="FFFF0000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Space Black,</t>
    </r>
    <r>
      <rPr>
        <b/>
        <sz val="12"/>
        <color rgb="FFFF0000"/>
        <rFont val="Amasis MT Pro"/>
        <family val="1"/>
      </rPr>
      <t xml:space="preserve"> 1 year warranty, </t>
    </r>
  </si>
  <si>
    <r>
      <rPr>
        <b/>
        <sz val="12"/>
        <color rgb="FF0070C0"/>
        <rFont val="Amasis MT Pro"/>
        <family val="1"/>
      </rPr>
      <t>Macbook pro</t>
    </r>
    <r>
      <rPr>
        <sz val="12"/>
        <color theme="1"/>
        <rFont val="Amasis MT Pro"/>
        <family val="1"/>
      </rPr>
      <t xml:space="preserve"> -</t>
    </r>
    <r>
      <rPr>
        <b/>
        <sz val="12"/>
        <color rgb="FFFF0000"/>
        <rFont val="Amasis MT Pro"/>
        <family val="1"/>
      </rPr>
      <t xml:space="preserve"> M4 Chip 10 core CPU - 10 Core GPU,</t>
    </r>
    <r>
      <rPr>
        <b/>
        <sz val="12"/>
        <color theme="1"/>
        <rFont val="Amasis MT Pro"/>
        <family val="1"/>
      </rPr>
      <t xml:space="preserve"> 16GB RAM, 512GB SSD</t>
    </r>
    <r>
      <rPr>
        <sz val="12"/>
        <color rgb="FFFF0000"/>
        <rFont val="Amasis MT Pro"/>
        <family val="1"/>
      </rPr>
      <t xml:space="preserve">, </t>
    </r>
    <r>
      <rPr>
        <b/>
        <sz val="12"/>
        <color rgb="FF7030A0"/>
        <rFont val="Amasis MT Pro"/>
        <family val="1"/>
      </rPr>
      <t xml:space="preserve">14.2” Liquid Retina Display (3024x1964), </t>
    </r>
    <r>
      <rPr>
        <sz val="12"/>
        <color theme="1"/>
        <rFont val="Amasis MT Pro"/>
        <family val="1"/>
      </rPr>
      <t>120Hz refresh rate</t>
    </r>
    <r>
      <rPr>
        <sz val="12"/>
        <color rgb="FFFF0000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MacOS Sequoia 14,</t>
    </r>
    <r>
      <rPr>
        <sz val="12"/>
        <color rgb="FFFF0000"/>
        <rFont val="Amasis MT Pro"/>
        <family val="1"/>
      </rPr>
      <t xml:space="preserve">  </t>
    </r>
    <r>
      <rPr>
        <sz val="12"/>
        <color theme="1"/>
        <rFont val="Amasis MT Pro"/>
        <family val="1"/>
      </rPr>
      <t>No ODD, 1080P FHD camera, Backlit keyboard, Touch ID,</t>
    </r>
    <r>
      <rPr>
        <sz val="12"/>
        <color rgb="FFFF0000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>Space Black,</t>
    </r>
    <r>
      <rPr>
        <b/>
        <sz val="12"/>
        <color rgb="FFFF0000"/>
        <rFont val="Amasis MT Pro"/>
        <family val="1"/>
      </rPr>
      <t xml:space="preserve"> 1 year warranty, </t>
    </r>
  </si>
  <si>
    <t xml:space="preserve">MX2H3LL/A </t>
  </si>
  <si>
    <t>MVX13LL/A</t>
  </si>
  <si>
    <r>
      <t xml:space="preserve">Apple Ipad pro 13, </t>
    </r>
    <r>
      <rPr>
        <b/>
        <sz val="12"/>
        <color rgb="FFFF0000"/>
        <rFont val="Amasis MT Pro"/>
        <family val="1"/>
      </rPr>
      <t>M4 Chip</t>
    </r>
    <r>
      <rPr>
        <b/>
        <sz val="12"/>
        <color rgb="FF0070C0"/>
        <rFont val="Amasis MT Pro"/>
        <family val="1"/>
      </rPr>
      <t xml:space="preserve">, </t>
    </r>
    <r>
      <rPr>
        <b/>
        <sz val="12"/>
        <rFont val="Amasis MT Pro"/>
        <family val="1"/>
      </rPr>
      <t xml:space="preserve">8GB RAM,256GB, </t>
    </r>
    <r>
      <rPr>
        <b/>
        <sz val="12"/>
        <color rgb="FF7030A0"/>
        <rFont val="Amasis MT Pro"/>
        <family val="1"/>
      </rPr>
      <t>13”</t>
    </r>
    <r>
      <rPr>
        <b/>
        <sz val="12"/>
        <color rgb="FF0070C0"/>
        <rFont val="Amasis MT Pro"/>
        <family val="1"/>
      </rPr>
      <t xml:space="preserve">, Facial Recognition, </t>
    </r>
    <r>
      <rPr>
        <b/>
        <sz val="12"/>
        <rFont val="Amasis MT Pro"/>
        <family val="1"/>
      </rPr>
      <t>Wifi + Cellular</t>
    </r>
    <r>
      <rPr>
        <b/>
        <sz val="12"/>
        <color rgb="FF0070C0"/>
        <rFont val="Amasis MT Pro"/>
        <family val="1"/>
      </rPr>
      <t xml:space="preserve">, Space Black, </t>
    </r>
    <r>
      <rPr>
        <b/>
        <sz val="12"/>
        <color rgb="FFFF0000"/>
        <rFont val="Amasis MT Pro"/>
        <family val="1"/>
      </rPr>
      <t>1 year warranty, 2024</t>
    </r>
  </si>
  <si>
    <r>
      <t xml:space="preserve">Apple Ipad Magic Keyboard </t>
    </r>
    <r>
      <rPr>
        <b/>
        <sz val="11"/>
        <color rgb="FFFF0000"/>
        <rFont val="Amasis MT Pro"/>
        <family val="1"/>
      </rPr>
      <t>11inch</t>
    </r>
    <r>
      <rPr>
        <b/>
        <sz val="12"/>
        <color theme="1"/>
        <rFont val="Amasis MT Pro"/>
        <family val="1"/>
      </rPr>
      <t xml:space="preserve"> </t>
    </r>
    <r>
      <rPr>
        <b/>
        <sz val="11"/>
        <color theme="1"/>
        <rFont val="Amasis MT Pro"/>
        <family val="1"/>
      </rPr>
      <t>M4 Black</t>
    </r>
    <r>
      <rPr>
        <sz val="11"/>
        <color theme="1"/>
        <rFont val="Amasis MT Pro"/>
        <family val="1"/>
      </rPr>
      <t xml:space="preserve"> (Compatible with ipad pro and ipad air)</t>
    </r>
  </si>
  <si>
    <r>
      <t>HP Elitebook 640 G10</t>
    </r>
    <r>
      <rPr>
        <sz val="12"/>
        <color theme="1"/>
        <rFont val="Amasis MT Pro"/>
        <family val="1"/>
      </rPr>
      <t xml:space="preserve"> - Intel® Core™ i7-1355U, </t>
    </r>
    <r>
      <rPr>
        <b/>
        <sz val="12"/>
        <color theme="1"/>
        <rFont val="Amasis MT Pro"/>
        <family val="1"/>
      </rPr>
      <t xml:space="preserve">16GB DDR4-3200 MHz RAM </t>
    </r>
    <r>
      <rPr>
        <b/>
        <sz val="12"/>
        <color theme="5" tint="-0.249977111117893"/>
        <rFont val="Amasis MT Pro"/>
        <family val="1"/>
      </rPr>
      <t>(2 x 8 GB)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1TB SDD,</t>
    </r>
    <r>
      <rPr>
        <b/>
        <sz val="12"/>
        <color rgb="FF7030A0"/>
        <rFont val="Amasis MT Pro"/>
        <family val="1"/>
      </rPr>
      <t xml:space="preserve"> 14</t>
    </r>
    <r>
      <rPr>
        <b/>
        <sz val="12"/>
        <color theme="1"/>
        <rFont val="Amasis MT Pro"/>
        <family val="1"/>
      </rPr>
      <t xml:space="preserve">" </t>
    </r>
    <r>
      <rPr>
        <b/>
        <sz val="12"/>
        <color rgb="FF7030A0"/>
        <rFont val="Amasis MT Pro"/>
        <family val="1"/>
      </rPr>
      <t xml:space="preserve">FHD, </t>
    </r>
    <r>
      <rPr>
        <b/>
        <sz val="12"/>
        <rFont val="Amasis MT Pro"/>
        <family val="1"/>
      </rPr>
      <t>Pike silver aluminum,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>DOS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0070C0"/>
        <rFont val="Amasis MT Pro"/>
        <family val="1"/>
      </rPr>
      <t>Spill-resistant,</t>
    </r>
    <r>
      <rPr>
        <sz val="12"/>
        <color theme="1"/>
        <rFont val="Amasis MT Pro"/>
        <family val="1"/>
      </rPr>
      <t xml:space="preserve"> </t>
    </r>
    <r>
      <rPr>
        <b/>
        <sz val="12"/>
        <color theme="8" tint="-0.499984740745262"/>
        <rFont val="Amasis MT Pro"/>
        <family val="1"/>
      </rPr>
      <t>1-RJ-45,</t>
    </r>
    <r>
      <rPr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1 Year Warranty</t>
    </r>
  </si>
  <si>
    <t>8D4U7ES</t>
  </si>
  <si>
    <t>A6SZ5UT</t>
  </si>
  <si>
    <r>
      <t xml:space="preserve">HP EliteBook 840 G11 </t>
    </r>
    <r>
      <rPr>
        <sz val="12"/>
        <color theme="1"/>
        <rFont val="Amasis MT Pro"/>
        <family val="1"/>
      </rPr>
      <t>Ultra 7 165U (vPro)</t>
    </r>
    <r>
      <rPr>
        <b/>
        <sz val="12"/>
        <color rgb="FF0070C0"/>
        <rFont val="Amasis MT Pro"/>
        <family val="1"/>
      </rPr>
      <t xml:space="preserve"> </t>
    </r>
    <r>
      <rPr>
        <b/>
        <sz val="12"/>
        <color theme="1"/>
        <rFont val="Amasis MT Pro"/>
        <family val="1"/>
      </rPr>
      <t xml:space="preserve">16GB512GB SSD </t>
    </r>
    <r>
      <rPr>
        <b/>
        <sz val="12"/>
        <color rgb="FF0070C0"/>
        <rFont val="Amasis MT Pro"/>
        <family val="1"/>
      </rPr>
      <t xml:space="preserve"> </t>
    </r>
    <r>
      <rPr>
        <b/>
        <sz val="12"/>
        <color rgb="FF7030A0"/>
        <rFont val="Amasis MT Pro"/>
        <family val="1"/>
      </rPr>
      <t>14" WUXGA (1920×1200) IPS Sure View</t>
    </r>
    <r>
      <rPr>
        <b/>
        <sz val="12"/>
        <color rgb="FF0070C0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Win11 Pro</t>
    </r>
    <r>
      <rPr>
        <b/>
        <sz val="12"/>
        <color rgb="FF0070C0"/>
        <rFont val="Amasis MT Pro"/>
        <family val="1"/>
      </rPr>
      <t xml:space="preserve">  </t>
    </r>
    <r>
      <rPr>
        <sz val="12"/>
        <color theme="1"/>
        <rFont val="Amasis MT Pro"/>
        <family val="1"/>
      </rPr>
      <t xml:space="preserve">English KB,  </t>
    </r>
    <r>
      <rPr>
        <b/>
        <sz val="12"/>
        <color rgb="FFFF0000"/>
        <rFont val="Amasis MT Pro"/>
        <family val="1"/>
      </rPr>
      <t>1y ear warranty</t>
    </r>
  </si>
  <si>
    <t xml:space="preserve">Lenovo Desktops </t>
  </si>
  <si>
    <t>12UD00BYUM</t>
  </si>
  <si>
    <r>
      <t xml:space="preserve">ThinkCentre Neo 50t G5,TWR, </t>
    </r>
    <r>
      <rPr>
        <sz val="12"/>
        <color rgb="FFFF0000"/>
        <rFont val="Amasis MT Pro"/>
        <family val="1"/>
      </rPr>
      <t>,</t>
    </r>
    <r>
      <rPr>
        <sz val="12"/>
        <color theme="1"/>
        <rFont val="Amasis MT Pro"/>
        <family val="1"/>
      </rPr>
      <t>i5-14400</t>
    </r>
    <r>
      <rPr>
        <b/>
        <sz val="12"/>
        <color theme="1"/>
        <rFont val="Amasis MT Pro"/>
        <family val="1"/>
      </rPr>
      <t>,8GB DDR5,512GB SSD M.2 2280 NVMe G4 QLC,Integrated,</t>
    </r>
    <r>
      <rPr>
        <b/>
        <sz val="12"/>
        <color rgb="FFFF0000"/>
        <rFont val="Amasis MT Pro"/>
        <family val="1"/>
      </rPr>
      <t>No OS</t>
    </r>
    <r>
      <rPr>
        <b/>
        <sz val="12"/>
        <color theme="1"/>
        <rFont val="Amasis MT Pro"/>
        <family val="1"/>
      </rPr>
      <t>,</t>
    </r>
    <r>
      <rPr>
        <sz val="12"/>
        <color theme="1"/>
        <rFont val="Amasis MT Pro"/>
        <family val="1"/>
      </rPr>
      <t>No DVD, ,Intel AX201 2x2AX+BT,3-in-1 Card Reader, Internal Speaker,2-in-1 CPU fan, ,USB CLP UK-ENG,USB CLP MOUSE,PUB_POL/POR/ENG,1Yr Carry-in,</t>
    </r>
    <r>
      <rPr>
        <b/>
        <sz val="12"/>
        <color theme="1"/>
        <rFont val="Amasis MT Pro"/>
        <family val="1"/>
      </rPr>
      <t xml:space="preserve">  , </t>
    </r>
    <r>
      <rPr>
        <b/>
        <sz val="12"/>
        <color rgb="FFC00000"/>
        <rFont val="Amasis MT Pro"/>
        <family val="1"/>
      </rPr>
      <t>3Y Carry-in</t>
    </r>
  </si>
  <si>
    <t>12UD009XUM</t>
  </si>
  <si>
    <r>
      <t xml:space="preserve">ThinkCentre Neo 50t G5,TWR, </t>
    </r>
    <r>
      <rPr>
        <sz val="12"/>
        <color rgb="FFFF0000"/>
        <rFont val="Amasis MT Pro"/>
        <family val="1"/>
      </rPr>
      <t>,</t>
    </r>
    <r>
      <rPr>
        <sz val="12"/>
        <color theme="1"/>
        <rFont val="Amasis MT Pro"/>
        <family val="1"/>
      </rPr>
      <t>i7-14700</t>
    </r>
    <r>
      <rPr>
        <b/>
        <sz val="12"/>
        <color theme="1"/>
        <rFont val="Amasis MT Pro"/>
        <family val="1"/>
      </rPr>
      <t>,8GB DDR5,512GB SSD M.2 2280 NVMe G4 QLC,Integrated,</t>
    </r>
    <r>
      <rPr>
        <b/>
        <sz val="12"/>
        <color rgb="FFFF0000"/>
        <rFont val="Amasis MT Pro"/>
        <family val="1"/>
      </rPr>
      <t>No OS</t>
    </r>
    <r>
      <rPr>
        <b/>
        <sz val="12"/>
        <color theme="1"/>
        <rFont val="Amasis MT Pro"/>
        <family val="1"/>
      </rPr>
      <t>,</t>
    </r>
    <r>
      <rPr>
        <sz val="12"/>
        <color theme="1"/>
        <rFont val="Amasis MT Pro"/>
        <family val="1"/>
      </rPr>
      <t>No DVD, ,Intel AX201 2x2AX+BT,3-in-1 Card Reader, Internal Speaker,2-in-1 CPU fan, ,USB CLP UK-ENG,USB CLP MOUSE,PUB_POL/POR/ENG,1Yr Carry-in,</t>
    </r>
    <r>
      <rPr>
        <b/>
        <sz val="12"/>
        <color theme="1"/>
        <rFont val="Amasis MT Pro"/>
        <family val="1"/>
      </rPr>
      <t xml:space="preserve">  , </t>
    </r>
    <r>
      <rPr>
        <b/>
        <sz val="12"/>
        <color rgb="FFC00000"/>
        <rFont val="Amasis MT Pro"/>
        <family val="1"/>
      </rPr>
      <t>3Y Carry-in</t>
    </r>
  </si>
  <si>
    <r>
      <rPr>
        <b/>
        <sz val="12"/>
        <color rgb="FF0070C0"/>
        <rFont val="Amasis MT Pro"/>
        <family val="1"/>
      </rPr>
      <t>DELL OPTIPLEX 7020 SFF SYSTEM</t>
    </r>
    <r>
      <rPr>
        <sz val="12"/>
        <color theme="1"/>
        <rFont val="Amasis MT Pro"/>
        <family val="1"/>
      </rPr>
      <t xml:space="preserve"> CI5-14500/</t>
    </r>
    <r>
      <rPr>
        <b/>
        <sz val="12"/>
        <color theme="1"/>
        <rFont val="Amasis MT Pro"/>
        <family val="1"/>
      </rPr>
      <t>16GB/512GB/</t>
    </r>
    <r>
      <rPr>
        <b/>
        <sz val="12"/>
        <color rgb="FFC00000"/>
        <rFont val="Amasis MT Pro"/>
        <family val="1"/>
      </rPr>
      <t>WIN11P</t>
    </r>
    <r>
      <rPr>
        <sz val="12"/>
        <color theme="1"/>
        <rFont val="Amasis MT Pro"/>
        <family val="1"/>
      </rPr>
      <t xml:space="preserve">  </t>
    </r>
    <r>
      <rPr>
        <b/>
        <sz val="12"/>
        <color rgb="FFFF0000"/>
        <rFont val="Amasis MT Pro"/>
        <family val="1"/>
      </rPr>
      <t xml:space="preserve"> 3 year warranty.</t>
    </r>
  </si>
  <si>
    <t>Canon inkjet MFP PIXMA TS3640 Mea</t>
  </si>
  <si>
    <t>Epson Ecotank L3250</t>
  </si>
  <si>
    <t>EP-C13T699700</t>
  </si>
  <si>
    <t>Epson SureColor Maintenance Box</t>
  </si>
  <si>
    <t>4Z11K07879-E</t>
  </si>
  <si>
    <t>Kensington 23.8-inch W9 TIO 24 Privacy Filter by Lenovo</t>
  </si>
  <si>
    <t>WD 1Tb Green SN3000 NVMe Internal Ssd</t>
  </si>
  <si>
    <t>WDS100T4G0E</t>
  </si>
  <si>
    <r>
      <rPr>
        <b/>
        <sz val="12"/>
        <color rgb="FFFF0000"/>
        <rFont val="Amasis MT Pro"/>
        <family val="1"/>
      </rPr>
      <t>Lenovo TB 14 G6 -</t>
    </r>
    <r>
      <rPr>
        <sz val="12"/>
        <color theme="1"/>
        <rFont val="Amasis MT Pro"/>
        <family val="1"/>
      </rPr>
      <t xml:space="preserve"> Intel® Core™ U7-155U, </t>
    </r>
    <r>
      <rPr>
        <b/>
        <sz val="12"/>
        <color theme="1"/>
        <rFont val="Amasis MT Pro"/>
        <family val="1"/>
      </rPr>
      <t xml:space="preserve">8GB SO-DIMM DDR5-5600 </t>
    </r>
    <r>
      <rPr>
        <b/>
        <sz val="12"/>
        <color theme="5" tint="-0.249977111117893"/>
        <rFont val="Amasis MT Pro"/>
        <family val="1"/>
      </rPr>
      <t>(1 x 8 GB)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FF0000"/>
        <rFont val="Amasis MT Pro"/>
        <family val="1"/>
      </rPr>
      <t>/</t>
    </r>
    <r>
      <rPr>
        <b/>
        <sz val="12"/>
        <color theme="1"/>
        <rFont val="Amasis MT Pro"/>
        <family val="1"/>
      </rPr>
      <t xml:space="preserve"> 512GB SSD M.2 2242 PCIe® 4.0x4 NVMe,  </t>
    </r>
    <r>
      <rPr>
        <b/>
        <sz val="12"/>
        <color rgb="FF7030A0"/>
        <rFont val="Amasis MT Pro"/>
        <family val="1"/>
      </rPr>
      <t xml:space="preserve">14" FHD, </t>
    </r>
    <r>
      <rPr>
        <b/>
        <sz val="12"/>
        <rFont val="Amasis MT Pro"/>
        <family val="1"/>
      </rPr>
      <t>Arctic Grey,</t>
    </r>
    <r>
      <rPr>
        <b/>
        <sz val="12"/>
        <color theme="1"/>
        <rFont val="Amasis MT Pro"/>
        <family val="1"/>
      </rPr>
      <t xml:space="preserve"> </t>
    </r>
    <r>
      <rPr>
        <b/>
        <sz val="12"/>
        <color rgb="FFC00000"/>
        <rFont val="Amasis MT Pro"/>
        <family val="1"/>
      </rPr>
      <t xml:space="preserve">DOS, </t>
    </r>
    <r>
      <rPr>
        <b/>
        <sz val="12"/>
        <color theme="8" tint="-0.499984740745262"/>
        <rFont val="Amasis MT Pro"/>
        <family val="1"/>
      </rPr>
      <t>1x Ethernet (RJ-45)</t>
    </r>
    <r>
      <rPr>
        <b/>
        <sz val="12"/>
        <rFont val="Amasis MT Pro"/>
        <family val="1"/>
      </rPr>
      <t xml:space="preserve">, </t>
    </r>
    <r>
      <rPr>
        <sz val="12"/>
        <color theme="1"/>
        <rFont val="Amasis MT Pro"/>
        <family val="1"/>
      </rPr>
      <t xml:space="preserve">, </t>
    </r>
    <r>
      <rPr>
        <b/>
        <sz val="12"/>
        <color rgb="FFFF0000"/>
        <rFont val="Amasis MT Pro"/>
        <family val="1"/>
      </rPr>
      <t>1 Years Warranty</t>
    </r>
  </si>
  <si>
    <t>Vision Plaza, Ground Floor, Office Suite G11</t>
  </si>
  <si>
    <t>Mombasa Road</t>
  </si>
  <si>
    <r>
      <t xml:space="preserve">Mobile : </t>
    </r>
    <r>
      <rPr>
        <sz val="14"/>
        <color theme="1"/>
        <rFont val="Amasis MT Pro"/>
        <family val="1"/>
      </rPr>
      <t>0702711622</t>
    </r>
  </si>
  <si>
    <t>Patrick Muigai</t>
  </si>
  <si>
    <t>Moses Njue</t>
  </si>
  <si>
    <t>Pauline Benson</t>
  </si>
  <si>
    <t>Catherine Mbugua</t>
  </si>
  <si>
    <t>Sales Excutive/ Office Administrator</t>
  </si>
  <si>
    <t xml:space="preserve">Sales Excutive/ I.T Manager </t>
  </si>
  <si>
    <t>N/A</t>
  </si>
  <si>
    <t>Sales@acskenya.com</t>
  </si>
  <si>
    <t>ACS Price</t>
  </si>
  <si>
    <t>10% Profit</t>
  </si>
  <si>
    <t>Acs Price</t>
  </si>
  <si>
    <t>10%  Profit</t>
  </si>
  <si>
    <t>PRODUCT ID</t>
  </si>
  <si>
    <t>BRAND</t>
  </si>
  <si>
    <t>PRODUCT TYPE</t>
  </si>
  <si>
    <t>LAPTOPS</t>
  </si>
  <si>
    <t>IPAD</t>
  </si>
  <si>
    <t>Monitor</t>
  </si>
  <si>
    <t>Laptops</t>
  </si>
  <si>
    <t xml:space="preserve">AIO Desktops </t>
  </si>
  <si>
    <t xml:space="preserve"> Desktops</t>
  </si>
  <si>
    <t>Monitors</t>
  </si>
  <si>
    <t xml:space="preserve">Dell </t>
  </si>
  <si>
    <t>Surface Pro 11</t>
  </si>
  <si>
    <t>Surface Pro 12</t>
  </si>
  <si>
    <t>Scanners</t>
  </si>
  <si>
    <t>Printers</t>
  </si>
  <si>
    <t>Projectors</t>
  </si>
  <si>
    <t>POS Printer</t>
  </si>
  <si>
    <t>Inks</t>
  </si>
  <si>
    <t>Maintenance</t>
  </si>
  <si>
    <t>Kits</t>
  </si>
  <si>
    <t xml:space="preserve">Cables </t>
  </si>
  <si>
    <t>Mini</t>
  </si>
  <si>
    <t>LAPTOP-DDR4</t>
  </si>
  <si>
    <t>LAPTOP-DDR5</t>
  </si>
  <si>
    <t>LAPTOP-DDR6</t>
  </si>
  <si>
    <t>Desktops-DDR5</t>
  </si>
  <si>
    <t>Desktops-DDR6</t>
  </si>
  <si>
    <t>Internal</t>
  </si>
  <si>
    <t>Adapters</t>
  </si>
  <si>
    <t>Hp</t>
  </si>
  <si>
    <t>King</t>
  </si>
  <si>
    <t>Star</t>
  </si>
  <si>
    <t>Acc</t>
  </si>
  <si>
    <t>Ep</t>
  </si>
  <si>
    <t>Micro</t>
  </si>
  <si>
    <t xml:space="preserve"> AIO</t>
  </si>
  <si>
    <t>TWR</t>
  </si>
  <si>
    <t>Len</t>
  </si>
  <si>
    <t>Laptop</t>
  </si>
  <si>
    <t>Printer</t>
  </si>
  <si>
    <t>CAN</t>
  </si>
  <si>
    <t>UPS</t>
  </si>
  <si>
    <t>Bag</t>
  </si>
  <si>
    <t>internal</t>
  </si>
  <si>
    <t>Toner</t>
  </si>
  <si>
    <t>MW133PA/A</t>
  </si>
  <si>
    <r>
      <rPr>
        <b/>
        <sz val="12"/>
        <color rgb="FF0070C0"/>
        <rFont val="Amasis MT Pro"/>
        <family val="1"/>
      </rPr>
      <t>Macbook Air</t>
    </r>
    <r>
      <rPr>
        <sz val="12"/>
        <color theme="1"/>
        <rFont val="Amasis MT Pro"/>
        <family val="1"/>
      </rPr>
      <t xml:space="preserve"> - </t>
    </r>
    <r>
      <rPr>
        <b/>
        <sz val="12"/>
        <color rgb="FFFF0000"/>
        <rFont val="Amasis MT Pro"/>
        <family val="1"/>
      </rPr>
      <t>M4 Chip</t>
    </r>
    <r>
      <rPr>
        <b/>
        <sz val="12"/>
        <color theme="1"/>
        <rFont val="Amasis MT Pro"/>
        <family val="1"/>
      </rPr>
      <t xml:space="preserve"> 10 core CPU – 10 Core GPU, 1</t>
    </r>
    <r>
      <rPr>
        <b/>
        <sz val="12"/>
        <color rgb="FFFF0000"/>
        <rFont val="Amasis MT Pro"/>
        <family val="1"/>
      </rPr>
      <t>6GB RAM, 512GB SSD, 13.6” Liquid Retina Display (2560x1664)</t>
    </r>
    <r>
      <rPr>
        <b/>
        <sz val="12"/>
        <color theme="1"/>
        <rFont val="Amasis MT Pro"/>
        <family val="1"/>
      </rPr>
      <t xml:space="preserve">, MacOS Sonoma 14, </t>
    </r>
    <r>
      <rPr>
        <b/>
        <sz val="12"/>
        <color rgb="FFFF0000"/>
        <rFont val="Amasis MT Pro"/>
        <family val="1"/>
      </rPr>
      <t>1080P FHD camera</t>
    </r>
    <r>
      <rPr>
        <b/>
        <sz val="12"/>
        <color theme="1"/>
        <rFont val="Amasis MT Pro"/>
        <family val="1"/>
      </rPr>
      <t>,</t>
    </r>
    <r>
      <rPr>
        <sz val="12"/>
        <color theme="1"/>
        <rFont val="Amasis MT Pro"/>
        <family val="1"/>
      </rPr>
      <t xml:space="preserve"> Backlit keyboard, </t>
    </r>
    <r>
      <rPr>
        <b/>
        <sz val="12"/>
        <color rgb="FFFF0000"/>
        <rFont val="Amasis MT Pro"/>
        <family val="1"/>
      </rPr>
      <t>Touch ID,</t>
    </r>
    <r>
      <rPr>
        <b/>
        <sz val="12"/>
        <color theme="1"/>
        <rFont val="Amasis MT Pro"/>
        <family val="1"/>
      </rPr>
      <t xml:space="preserve"> Midnight, </t>
    </r>
    <r>
      <rPr>
        <b/>
        <sz val="12"/>
        <color rgb="FFFF0000"/>
        <rFont val="Amasis MT Pro"/>
        <family val="1"/>
      </rPr>
      <t>1 year warranty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</si>
</sst>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Ksh&quot;* #,##0_-;\-&quot;Ksh&quot;* #,##0_-;_-&quot;Ksh&quot;* &quot;-&quot;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6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b/>
      <i/>
      <u/>
      <sz val="18"/>
      <color rgb="FFFF0000"/>
      <name val="Calibri Light"/>
      <family val="1"/>
      <scheme val="major"/>
    </font>
    <font>
      <sz val="16"/>
      <color theme="1"/>
      <name val="Calibri Light"/>
      <family val="1"/>
      <scheme val="major"/>
    </font>
    <font>
      <u/>
      <sz val="12"/>
      <color theme="10"/>
      <name val="Calibri"/>
      <family val="2"/>
      <scheme val="minor"/>
    </font>
    <font>
      <b/>
      <sz val="12"/>
      <color theme="0"/>
      <name val="Calibri Light"/>
      <family val="1"/>
      <scheme val="major"/>
    </font>
    <font>
      <u/>
      <sz val="14"/>
      <color theme="10"/>
      <name val="Calibri Light"/>
      <family val="1"/>
      <scheme val="major"/>
    </font>
    <font>
      <sz val="9"/>
      <color theme="1"/>
      <name val="Calibri Light"/>
      <family val="1"/>
      <scheme val="major"/>
    </font>
    <font>
      <b/>
      <sz val="12"/>
      <color rgb="FFFF0000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2"/>
      <color theme="1"/>
      <name val="Cambria"/>
      <family val="1"/>
    </font>
    <font>
      <sz val="12"/>
      <color theme="1"/>
      <name val="Amasis MT Pro"/>
      <family val="1"/>
    </font>
    <font>
      <b/>
      <sz val="12"/>
      <color rgb="FFFF0000"/>
      <name val="Amasis MT Pro"/>
      <family val="1"/>
    </font>
    <font>
      <b/>
      <sz val="12"/>
      <color theme="1"/>
      <name val="Amasis MT Pro"/>
      <family val="1"/>
    </font>
    <font>
      <b/>
      <sz val="12"/>
      <color rgb="FF7030A0"/>
      <name val="Amasis MT Pro"/>
      <family val="1"/>
    </font>
    <font>
      <b/>
      <sz val="12"/>
      <color rgb="FFC00000"/>
      <name val="Amasis MT Pro"/>
      <family val="1"/>
    </font>
    <font>
      <b/>
      <sz val="28"/>
      <color theme="0"/>
      <name val="Amasis MT Pro"/>
      <family val="1"/>
    </font>
    <font>
      <b/>
      <sz val="9"/>
      <color theme="0"/>
      <name val="Amasis MT Pro"/>
      <family val="1"/>
    </font>
    <font>
      <b/>
      <sz val="22"/>
      <color theme="0"/>
      <name val="Amasis MT Pro"/>
      <family val="1"/>
    </font>
    <font>
      <b/>
      <sz val="12"/>
      <name val="Amasis MT Pro"/>
      <family val="1"/>
    </font>
    <font>
      <b/>
      <sz val="12"/>
      <color theme="5" tint="-0.249977111117893"/>
      <name val="Amasis MT Pro"/>
      <family val="1"/>
    </font>
    <font>
      <b/>
      <sz val="12"/>
      <color rgb="FF0070C0"/>
      <name val="Amasis MT Pro"/>
      <family val="1"/>
    </font>
    <font>
      <b/>
      <sz val="12"/>
      <color theme="6" tint="-0.499984740745262"/>
      <name val="Amasis MT Pro"/>
      <family val="1"/>
    </font>
    <font>
      <b/>
      <sz val="12"/>
      <color rgb="FF00B050"/>
      <name val="Amasis MT Pro"/>
      <family val="1"/>
    </font>
    <font>
      <b/>
      <sz val="12"/>
      <color theme="8" tint="-0.499984740745262"/>
      <name val="Amasis MT Pro"/>
      <family val="1"/>
    </font>
    <font>
      <b/>
      <sz val="12"/>
      <color rgb="FFFF3300"/>
      <name val="Amasis MT Pro"/>
      <family val="1"/>
    </font>
    <font>
      <sz val="12"/>
      <color indexed="8"/>
      <name val="Amasis MT Pro"/>
      <family val="1"/>
    </font>
    <font>
      <b/>
      <sz val="12"/>
      <color theme="4"/>
      <name val="Amasis MT Pro"/>
      <family val="1"/>
    </font>
    <font>
      <sz val="12"/>
      <color rgb="FFFF0000"/>
      <name val="Amasis MT Pro"/>
      <family val="1"/>
    </font>
    <font>
      <sz val="11"/>
      <color indexed="8"/>
      <name val="Amasis MT Pro"/>
      <family val="1"/>
    </font>
    <font>
      <sz val="11"/>
      <color theme="1"/>
      <name val="Amasis MT Pro"/>
      <family val="1"/>
    </font>
    <font>
      <b/>
      <sz val="36"/>
      <color theme="0"/>
      <name val="Amasis MT Pro"/>
      <family val="1"/>
    </font>
    <font>
      <sz val="14"/>
      <color theme="1"/>
      <name val="Amasis MT Pro"/>
      <family val="1"/>
    </font>
    <font>
      <sz val="9"/>
      <color theme="1"/>
      <name val="Amasis MT Pro"/>
      <family val="1"/>
    </font>
    <font>
      <b/>
      <sz val="12"/>
      <color rgb="FF002060"/>
      <name val="Amasis MT Pro"/>
      <family val="1"/>
    </font>
    <font>
      <b/>
      <sz val="12"/>
      <color rgb="FF00B0F0"/>
      <name val="Amasis MT Pro"/>
      <family val="1"/>
    </font>
    <font>
      <b/>
      <sz val="12"/>
      <color rgb="FF181822"/>
      <name val="Amasis MT Pro"/>
      <family val="1"/>
    </font>
    <font>
      <b/>
      <sz val="11"/>
      <color rgb="FFFF0000"/>
      <name val="Amasis MT Pro"/>
      <family val="1"/>
    </font>
    <font>
      <b/>
      <sz val="11"/>
      <color theme="1"/>
      <name val="Amasis MT Pro"/>
      <family val="1"/>
    </font>
    <font>
      <b/>
      <i/>
      <u/>
      <sz val="18"/>
      <color rgb="FFFF0000"/>
      <name val="Amasis MT Pro"/>
      <family val="1"/>
    </font>
    <font>
      <b/>
      <i/>
      <sz val="20"/>
      <color theme="0"/>
      <name val="Amasis MT Pro"/>
      <family val="1"/>
    </font>
    <font>
      <sz val="16"/>
      <color theme="1"/>
      <name val="Amasis MT Pro"/>
      <family val="1"/>
    </font>
    <font>
      <b/>
      <i/>
      <sz val="16"/>
      <color theme="0"/>
      <name val="Amasis MT Pro"/>
      <family val="1"/>
    </font>
    <font>
      <i/>
      <sz val="16"/>
      <color theme="1"/>
      <name val="Amasis MT Pro"/>
      <family val="1"/>
    </font>
    <font>
      <i/>
      <u/>
      <sz val="16"/>
      <color theme="10"/>
      <name val="Amasis MT Pro"/>
      <family val="1"/>
    </font>
    <font>
      <b/>
      <sz val="14"/>
      <color theme="1"/>
      <name val="Amasis MT Pro"/>
      <family val="1"/>
    </font>
    <font>
      <b/>
      <sz val="16"/>
      <color theme="0" tint="-0.499984740745262"/>
      <name val="Amasis MT Pro"/>
      <family val="1"/>
    </font>
    <font>
      <b/>
      <sz val="14"/>
      <color rgb="FF002060"/>
      <name val="Amasis MT Pro"/>
      <family val="1"/>
    </font>
    <font>
      <sz val="14"/>
      <name val="Amasis MT Pro"/>
      <family val="1"/>
    </font>
    <font>
      <u/>
      <sz val="15"/>
      <color theme="10"/>
      <name val="Amasis MT Pro"/>
      <family val="1"/>
    </font>
    <font>
      <b/>
      <i/>
      <sz val="18"/>
      <color theme="0"/>
      <name val="Amasis MT Pro"/>
      <family val="1"/>
    </font>
    <font>
      <b/>
      <i/>
      <sz val="16"/>
      <name val="Amasis MT Pro"/>
      <family val="1"/>
    </font>
    <font>
      <b/>
      <i/>
      <sz val="12"/>
      <color theme="0"/>
      <name val="Amasis MT Pro"/>
      <family val="1"/>
    </font>
    <font>
      <u/>
      <sz val="10"/>
      <color theme="10"/>
      <name val="Amasis MT Pro"/>
      <family val="1"/>
    </font>
    <font>
      <b/>
      <sz val="11"/>
      <color rgb="FFC00000"/>
      <name val="Amasis MT Pro"/>
      <family val="1"/>
    </font>
    <font>
      <u/>
      <sz val="16"/>
      <color theme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1"/>
      <scheme val="major"/>
    </font>
    <font>
      <b/>
      <sz val="12"/>
      <color theme="1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B41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D32D2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60AE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8" fillId="4" borderId="0" xfId="1" applyFont="1" applyFill="1" applyBorder="1" applyAlignment="1">
      <alignment vertical="center"/>
    </xf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2" fontId="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left" vertical="center" indent="2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42" fontId="3" fillId="4" borderId="0" xfId="2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4" borderId="7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42" fontId="20" fillId="5" borderId="1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42" fontId="14" fillId="4" borderId="2" xfId="2" applyNumberFormat="1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42" fontId="14" fillId="4" borderId="1" xfId="2" applyNumberFormat="1" applyFont="1" applyFill="1" applyBorder="1" applyAlignment="1">
      <alignment horizontal="left" vertical="center"/>
    </xf>
    <xf numFmtId="0" fontId="14" fillId="4" borderId="10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42" fontId="14" fillId="4" borderId="11" xfId="2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2" fontId="14" fillId="0" borderId="0" xfId="0" applyNumberFormat="1" applyFont="1" applyAlignment="1">
      <alignment vertical="center"/>
    </xf>
    <xf numFmtId="42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14" fillId="0" borderId="0" xfId="0" applyFont="1"/>
    <xf numFmtId="42" fontId="14" fillId="0" borderId="0" xfId="0" applyNumberFormat="1" applyFont="1"/>
    <xf numFmtId="42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5" fillId="8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2" fontId="20" fillId="2" borderId="1" xfId="0" applyNumberFormat="1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horizontal="center" vertical="center" wrapText="1"/>
    </xf>
    <xf numFmtId="42" fontId="20" fillId="2" borderId="11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center" vertical="center" wrapText="1"/>
    </xf>
    <xf numFmtId="42" fontId="14" fillId="4" borderId="5" xfId="2" applyNumberFormat="1" applyFont="1" applyFill="1" applyBorder="1" applyAlignment="1">
      <alignment horizontal="left" vertical="center"/>
    </xf>
    <xf numFmtId="0" fontId="14" fillId="4" borderId="2" xfId="0" applyFont="1" applyFill="1" applyBorder="1" applyAlignment="1">
      <alignment vertical="center" wrapText="1"/>
    </xf>
    <xf numFmtId="0" fontId="32" fillId="0" borderId="0" xfId="0" applyFont="1" applyAlignment="1">
      <alignment horizontal="left" vertical="center" wrapText="1" indent="2"/>
    </xf>
    <xf numFmtId="0" fontId="33" fillId="0" borderId="0" xfId="0" applyFont="1" applyAlignment="1">
      <alignment horizontal="left" vertical="center" indent="2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42" fontId="20" fillId="3" borderId="1" xfId="0" applyNumberFormat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2" fontId="20" fillId="3" borderId="5" xfId="0" applyNumberFormat="1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center" vertical="center" wrapText="1"/>
    </xf>
    <xf numFmtId="42" fontId="20" fillId="6" borderId="5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20" fillId="9" borderId="10" xfId="0" applyFont="1" applyFill="1" applyBorder="1" applyAlignment="1">
      <alignment horizontal="left" vertical="center" wrapText="1"/>
    </xf>
    <xf numFmtId="0" fontId="20" fillId="9" borderId="11" xfId="0" applyFont="1" applyFill="1" applyBorder="1" applyAlignment="1">
      <alignment horizontal="center" vertical="center" wrapText="1"/>
    </xf>
    <xf numFmtId="42" fontId="20" fillId="9" borderId="11" xfId="0" applyNumberFormat="1" applyFont="1" applyFill="1" applyBorder="1" applyAlignment="1">
      <alignment horizontal="center" vertical="center"/>
    </xf>
    <xf numFmtId="42" fontId="14" fillId="4" borderId="1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7" xfId="0" applyFont="1" applyFill="1" applyBorder="1" applyAlignment="1">
      <alignment vertical="center"/>
    </xf>
    <xf numFmtId="0" fontId="14" fillId="4" borderId="10" xfId="0" applyFont="1" applyFill="1" applyBorder="1" applyAlignment="1">
      <alignment vertical="center"/>
    </xf>
    <xf numFmtId="0" fontId="14" fillId="4" borderId="11" xfId="0" applyFont="1" applyFill="1" applyBorder="1" applyAlignment="1">
      <alignment vertical="center"/>
    </xf>
    <xf numFmtId="42" fontId="14" fillId="4" borderId="11" xfId="0" applyNumberFormat="1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42" fontId="20" fillId="2" borderId="5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42" fontId="14" fillId="4" borderId="2" xfId="0" applyNumberFormat="1" applyFont="1" applyFill="1" applyBorder="1" applyAlignment="1">
      <alignment horizontal="left" vertical="center"/>
    </xf>
    <xf numFmtId="0" fontId="14" fillId="4" borderId="12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42" fontId="14" fillId="4" borderId="5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center" vertical="center" wrapText="1"/>
    </xf>
    <xf numFmtId="42" fontId="14" fillId="4" borderId="0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20" fillId="10" borderId="1" xfId="0" applyFont="1" applyFill="1" applyBorder="1" applyAlignment="1">
      <alignment horizontal="center" vertical="center" wrapText="1"/>
    </xf>
    <xf numFmtId="42" fontId="20" fillId="10" borderId="1" xfId="0" applyNumberFormat="1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 vertical="center"/>
    </xf>
    <xf numFmtId="0" fontId="20" fillId="11" borderId="12" xfId="0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center" vertical="center" wrapText="1"/>
    </xf>
    <xf numFmtId="42" fontId="20" fillId="11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 wrapText="1"/>
    </xf>
    <xf numFmtId="0" fontId="20" fillId="12" borderId="1" xfId="0" applyFont="1" applyFill="1" applyBorder="1" applyAlignment="1">
      <alignment horizontal="center" vertical="center" wrapText="1"/>
    </xf>
    <xf numFmtId="42" fontId="20" fillId="12" borderId="1" xfId="0" applyNumberFormat="1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left" vertical="center" wrapText="1"/>
    </xf>
    <xf numFmtId="0" fontId="20" fillId="12" borderId="18" xfId="0" applyFont="1" applyFill="1" applyBorder="1" applyAlignment="1">
      <alignment horizontal="left" vertical="center" wrapText="1"/>
    </xf>
    <xf numFmtId="0" fontId="20" fillId="12" borderId="4" xfId="0" applyFont="1" applyFill="1" applyBorder="1" applyAlignment="1">
      <alignment horizontal="center" vertical="center" wrapText="1"/>
    </xf>
    <xf numFmtId="42" fontId="20" fillId="12" borderId="4" xfId="0" applyNumberFormat="1" applyFont="1" applyFill="1" applyBorder="1" applyAlignment="1">
      <alignment horizontal="center" vertical="center"/>
    </xf>
    <xf numFmtId="42" fontId="14" fillId="4" borderId="0" xfId="2" applyNumberFormat="1" applyFont="1" applyFill="1" applyBorder="1" applyAlignment="1">
      <alignment horizontal="left" vertical="center"/>
    </xf>
    <xf numFmtId="0" fontId="14" fillId="4" borderId="1" xfId="0" quotePrefix="1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0" fillId="12" borderId="12" xfId="0" applyFont="1" applyFill="1" applyBorder="1" applyAlignment="1">
      <alignment horizontal="left" vertical="center" wrapText="1"/>
    </xf>
    <xf numFmtId="0" fontId="20" fillId="12" borderId="5" xfId="0" applyFont="1" applyFill="1" applyBorder="1" applyAlignment="1">
      <alignment horizontal="center" vertical="center" wrapText="1"/>
    </xf>
    <xf numFmtId="42" fontId="20" fillId="12" borderId="5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/>
    </xf>
    <xf numFmtId="42" fontId="14" fillId="4" borderId="11" xfId="2" applyNumberFormat="1" applyFont="1" applyFill="1" applyBorder="1" applyAlignment="1">
      <alignment vertical="center"/>
    </xf>
    <xf numFmtId="0" fontId="36" fillId="0" borderId="0" xfId="0" applyFont="1" applyAlignment="1">
      <alignment vertical="center"/>
    </xf>
    <xf numFmtId="42" fontId="36" fillId="0" borderId="0" xfId="0" applyNumberFormat="1" applyFont="1" applyAlignment="1">
      <alignment vertical="center"/>
    </xf>
    <xf numFmtId="0" fontId="36" fillId="0" borderId="0" xfId="0" applyFont="1"/>
    <xf numFmtId="42" fontId="36" fillId="0" borderId="0" xfId="0" applyNumberFormat="1" applyFont="1"/>
    <xf numFmtId="0" fontId="42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5" fillId="3" borderId="0" xfId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47" fillId="0" borderId="0" xfId="1" applyFont="1" applyBorder="1" applyAlignment="1">
      <alignment vertical="center"/>
    </xf>
    <xf numFmtId="0" fontId="35" fillId="0" borderId="0" xfId="0" applyFont="1" applyAlignment="1">
      <alignment vertical="center"/>
    </xf>
    <xf numFmtId="0" fontId="45" fillId="2" borderId="0" xfId="1" applyFont="1" applyFill="1" applyBorder="1" applyAlignment="1">
      <alignment horizontal="center" vertical="center"/>
    </xf>
    <xf numFmtId="0" fontId="45" fillId="5" borderId="0" xfId="1" applyFont="1" applyFill="1" applyBorder="1" applyAlignment="1">
      <alignment horizontal="center" vertical="center"/>
    </xf>
    <xf numFmtId="49" fontId="48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6" borderId="0" xfId="1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vertical="center"/>
    </xf>
    <xf numFmtId="0" fontId="51" fillId="4" borderId="0" xfId="0" applyFont="1" applyFill="1" applyBorder="1" applyAlignment="1">
      <alignment vertical="center"/>
    </xf>
    <xf numFmtId="0" fontId="35" fillId="4" borderId="0" xfId="0" applyFont="1" applyFill="1" applyBorder="1" applyAlignment="1">
      <alignment horizontal="left" vertical="center"/>
    </xf>
    <xf numFmtId="0" fontId="52" fillId="0" borderId="0" xfId="1" applyFont="1" applyFill="1" applyBorder="1" applyAlignment="1">
      <alignment vertical="center"/>
    </xf>
    <xf numFmtId="0" fontId="52" fillId="0" borderId="0" xfId="1" applyFont="1" applyBorder="1" applyAlignment="1">
      <alignment vertical="center"/>
    </xf>
    <xf numFmtId="0" fontId="53" fillId="9" borderId="0" xfId="1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vertical="center"/>
    </xf>
    <xf numFmtId="0" fontId="45" fillId="11" borderId="0" xfId="1" applyFont="1" applyFill="1" applyBorder="1" applyAlignment="1">
      <alignment horizontal="center" vertical="center"/>
    </xf>
    <xf numFmtId="0" fontId="54" fillId="4" borderId="0" xfId="1" applyFont="1" applyFill="1" applyBorder="1" applyAlignment="1">
      <alignment horizontal="center" vertical="center"/>
    </xf>
    <xf numFmtId="0" fontId="55" fillId="4" borderId="0" xfId="0" applyFont="1" applyFill="1" applyAlignment="1">
      <alignment horizontal="center" vertical="center"/>
    </xf>
    <xf numFmtId="0" fontId="56" fillId="0" borderId="0" xfId="1" applyFont="1" applyBorder="1" applyAlignment="1">
      <alignment vertical="center"/>
    </xf>
    <xf numFmtId="0" fontId="56" fillId="0" borderId="0" xfId="1" applyFont="1" applyFill="1" applyBorder="1" applyAlignment="1">
      <alignment horizontal="left" vertical="center"/>
    </xf>
    <xf numFmtId="0" fontId="56" fillId="0" borderId="0" xfId="1" applyFont="1" applyBorder="1" applyAlignment="1">
      <alignment horizontal="left"/>
    </xf>
    <xf numFmtId="0" fontId="57" fillId="0" borderId="0" xfId="0" applyFont="1" applyAlignment="1">
      <alignment horizontal="right"/>
    </xf>
    <xf numFmtId="0" fontId="45" fillId="13" borderId="0" xfId="1" applyFont="1" applyFill="1" applyBorder="1" applyAlignment="1">
      <alignment horizontal="center" vertical="center"/>
    </xf>
    <xf numFmtId="0" fontId="45" fillId="12" borderId="0" xfId="1" applyFont="1" applyFill="1" applyBorder="1" applyAlignment="1">
      <alignment horizontal="center" vertical="center"/>
    </xf>
    <xf numFmtId="0" fontId="6" fillId="0" borderId="0" xfId="1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horizontal="center" vertical="center" wrapText="1"/>
    </xf>
    <xf numFmtId="42" fontId="14" fillId="4" borderId="9" xfId="2" applyNumberFormat="1" applyFont="1" applyFill="1" applyBorder="1" applyAlignment="1">
      <alignment horizontal="left" vertical="center"/>
    </xf>
    <xf numFmtId="0" fontId="15" fillId="8" borderId="1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horizontal="center" vertical="center" wrapText="1"/>
    </xf>
    <xf numFmtId="42" fontId="14" fillId="4" borderId="14" xfId="2" applyNumberFormat="1" applyFont="1" applyFill="1" applyBorder="1" applyAlignment="1">
      <alignment horizontal="left" vertical="center"/>
    </xf>
    <xf numFmtId="0" fontId="14" fillId="4" borderId="8" xfId="0" applyFont="1" applyFill="1" applyBorder="1" applyAlignment="1">
      <alignment vertical="center"/>
    </xf>
    <xf numFmtId="0" fontId="14" fillId="4" borderId="9" xfId="0" applyFont="1" applyFill="1" applyBorder="1" applyAlignment="1">
      <alignment vertical="center"/>
    </xf>
    <xf numFmtId="42" fontId="14" fillId="4" borderId="16" xfId="0" applyNumberFormat="1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5" fillId="8" borderId="9" xfId="0" applyFont="1" applyFill="1" applyBorder="1" applyAlignment="1">
      <alignment horizontal="center" vertical="center" wrapText="1"/>
    </xf>
    <xf numFmtId="0" fontId="58" fillId="0" borderId="0" xfId="1" applyFont="1" applyFill="1" applyBorder="1" applyAlignment="1">
      <alignment vertical="center"/>
    </xf>
    <xf numFmtId="42" fontId="20" fillId="3" borderId="20" xfId="0" applyNumberFormat="1" applyFont="1" applyFill="1" applyBorder="1" applyAlignment="1">
      <alignment horizontal="center" vertical="center"/>
    </xf>
    <xf numFmtId="42" fontId="14" fillId="4" borderId="20" xfId="2" applyNumberFormat="1" applyFont="1" applyFill="1" applyBorder="1" applyAlignment="1">
      <alignment horizontal="left" vertical="center"/>
    </xf>
    <xf numFmtId="42" fontId="14" fillId="4" borderId="21" xfId="2" applyNumberFormat="1" applyFont="1" applyFill="1" applyBorder="1" applyAlignment="1">
      <alignment horizontal="left" vertical="center"/>
    </xf>
    <xf numFmtId="0" fontId="3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9" fontId="60" fillId="0" borderId="1" xfId="0" applyNumberFormat="1" applyFont="1" applyBorder="1" applyAlignment="1">
      <alignment vertical="center"/>
    </xf>
    <xf numFmtId="0" fontId="60" fillId="0" borderId="1" xfId="0" applyFont="1" applyBorder="1" applyAlignment="1">
      <alignment vertical="center"/>
    </xf>
    <xf numFmtId="42" fontId="60" fillId="0" borderId="1" xfId="0" applyNumberFormat="1" applyFont="1" applyBorder="1" applyAlignment="1">
      <alignment vertical="center"/>
    </xf>
    <xf numFmtId="9" fontId="59" fillId="0" borderId="1" xfId="0" applyNumberFormat="1" applyFont="1" applyBorder="1" applyAlignment="1">
      <alignment vertical="center"/>
    </xf>
    <xf numFmtId="0" fontId="59" fillId="0" borderId="1" xfId="0" applyFont="1" applyBorder="1" applyAlignment="1">
      <alignment vertical="center"/>
    </xf>
    <xf numFmtId="42" fontId="59" fillId="0" borderId="1" xfId="0" applyNumberFormat="1" applyFont="1" applyBorder="1" applyAlignment="1">
      <alignment vertical="center"/>
    </xf>
    <xf numFmtId="9" fontId="59" fillId="4" borderId="1" xfId="0" applyNumberFormat="1" applyFont="1" applyFill="1" applyBorder="1" applyAlignment="1">
      <alignment horizontal="center" vertical="center"/>
    </xf>
    <xf numFmtId="42" fontId="59" fillId="4" borderId="1" xfId="0" applyNumberFormat="1" applyFont="1" applyFill="1" applyBorder="1" applyAlignment="1">
      <alignment horizontal="center" vertical="center"/>
    </xf>
    <xf numFmtId="0" fontId="59" fillId="0" borderId="1" xfId="0" applyFont="1" applyBorder="1"/>
    <xf numFmtId="42" fontId="59" fillId="0" borderId="1" xfId="0" applyNumberFormat="1" applyFont="1" applyBorder="1"/>
    <xf numFmtId="0" fontId="61" fillId="0" borderId="1" xfId="0" applyFont="1" applyBorder="1" applyAlignment="1">
      <alignment vertical="center"/>
    </xf>
    <xf numFmtId="42" fontId="16" fillId="4" borderId="1" xfId="2" applyNumberFormat="1" applyFont="1" applyFill="1" applyBorder="1" applyAlignment="1">
      <alignment vertical="center"/>
    </xf>
    <xf numFmtId="42" fontId="62" fillId="0" borderId="1" xfId="0" applyNumberFormat="1" applyFont="1" applyBorder="1" applyAlignment="1">
      <alignment vertical="center"/>
    </xf>
    <xf numFmtId="0" fontId="62" fillId="0" borderId="1" xfId="0" applyFont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0" fontId="0" fillId="0" borderId="1" xfId="0" applyBorder="1"/>
    <xf numFmtId="0" fontId="20" fillId="2" borderId="23" xfId="0" applyFont="1" applyFill="1" applyBorder="1" applyAlignment="1">
      <alignment horizontal="left" vertical="center" wrapText="1"/>
    </xf>
    <xf numFmtId="0" fontId="43" fillId="14" borderId="0" xfId="0" applyFont="1" applyFill="1" applyBorder="1" applyAlignment="1">
      <alignment horizontal="center" vertical="center"/>
    </xf>
    <xf numFmtId="0" fontId="43" fillId="14" borderId="15" xfId="0" applyFont="1" applyFill="1" applyBorder="1" applyAlignment="1">
      <alignment horizontal="center" vertical="center"/>
    </xf>
    <xf numFmtId="0" fontId="43" fillId="14" borderId="16" xfId="0" applyFont="1" applyFill="1" applyBorder="1" applyAlignment="1">
      <alignment horizontal="center" vertical="center"/>
    </xf>
    <xf numFmtId="0" fontId="43" fillId="14" borderId="17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6" borderId="8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horizontal="center" vertical="center"/>
    </xf>
    <xf numFmtId="0" fontId="19" fillId="11" borderId="9" xfId="0" applyFont="1" applyFill="1" applyBorder="1" applyAlignment="1">
      <alignment horizontal="center" vertical="center"/>
    </xf>
    <xf numFmtId="0" fontId="21" fillId="11" borderId="13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/>
    </xf>
    <xf numFmtId="0" fontId="19" fillId="12" borderId="14" xfId="0" applyFont="1" applyFill="1" applyBorder="1" applyAlignment="1">
      <alignment horizontal="center" vertical="center"/>
    </xf>
    <xf numFmtId="0" fontId="19" fillId="12" borderId="15" xfId="0" applyFont="1" applyFill="1" applyBorder="1" applyAlignment="1">
      <alignment horizontal="center" vertical="center"/>
    </xf>
    <xf numFmtId="0" fontId="19" fillId="12" borderId="1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1" fillId="12" borderId="13" xfId="0" applyFont="1" applyFill="1" applyBorder="1" applyAlignment="1">
      <alignment horizontal="center" vertical="center"/>
    </xf>
    <xf numFmtId="0" fontId="21" fillId="12" borderId="14" xfId="0" applyFont="1" applyFill="1" applyBorder="1" applyAlignment="1">
      <alignment horizontal="center" vertical="center"/>
    </xf>
    <xf numFmtId="0" fontId="34" fillId="12" borderId="8" xfId="0" applyFont="1" applyFill="1" applyBorder="1" applyAlignment="1">
      <alignment horizontal="center" vertical="center"/>
    </xf>
    <xf numFmtId="0" fontId="34" fillId="12" borderId="9" xfId="0" applyFont="1" applyFill="1" applyBorder="1" applyAlignment="1">
      <alignment horizontal="center" vertical="center"/>
    </xf>
  </cellXfs>
  <cellStyles count="5">
    <cellStyle name="Comma 2" xfId="3" xr:uid="{890AE88B-1757-47CF-A75F-5D84DE7D6F62}"/>
    <cellStyle name="Currency 2" xfId="2" xr:uid="{E81605CB-48ED-4655-9FE6-1A43EBD81201}"/>
    <cellStyle name="Hyperlink" xfId="1" builtinId="8"/>
    <cellStyle name="Normal" xfId="0" builtinId="0"/>
    <cellStyle name="Normal 2" xfId="4" xr:uid="{A2E6F263-D30A-4DB2-B502-E09A32C91181}"/>
  </cellStyles>
  <dxfs count="0"/>
  <tableStyles count="0" defaultTableStyle="TableStyleMedium2" defaultPivotStyle="PivotStyleLight16"/>
  <colors>
    <mruColors>
      <color rgb="FF60AEDA"/>
      <color rgb="FFD32D2D"/>
      <color rgb="FFF2B4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41427</xdr:colOff>
      <xdr:row>0</xdr:row>
      <xdr:rowOff>167770</xdr:rowOff>
    </xdr:from>
    <xdr:to>
      <xdr:col>2</xdr:col>
      <xdr:colOff>2683630</xdr:colOff>
      <xdr:row>7</xdr:row>
      <xdr:rowOff>125199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EEBE88-968D-40AA-97E0-994CCE1C9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7" y="167770"/>
          <a:ext cx="4383917" cy="1808000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acskenya.com" TargetMode="External"/><Relationship Id="rId2" Type="http://schemas.openxmlformats.org/officeDocument/2006/relationships/hyperlink" Target="mailto:Sales@acskenya.com" TargetMode="External"/><Relationship Id="rId1" Type="http://schemas.openxmlformats.org/officeDocument/2006/relationships/hyperlink" Target="mailto:Sahil.Mulji@alimaantechnology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51517-4A89-4E79-A480-03177F39EEB1}">
  <sheetPr codeName="Sheet1">
    <tabColor rgb="FF60AEDA"/>
  </sheetPr>
  <dimension ref="B1:N37"/>
  <sheetViews>
    <sheetView showGridLines="0" zoomScale="70" zoomScaleNormal="70" workbookViewId="0">
      <selection activeCell="G1" sqref="G1:G1048576"/>
    </sheetView>
  </sheetViews>
  <sheetFormatPr defaultColWidth="9" defaultRowHeight="15.75"/>
  <cols>
    <col min="1" max="1" width="0.875" style="6" customWidth="1"/>
    <col min="2" max="2" width="22" style="42" customWidth="1"/>
    <col min="3" max="3" width="36.5" style="42" bestFit="1" customWidth="1"/>
    <col min="4" max="4" width="17.125" style="42" customWidth="1"/>
    <col min="5" max="5" width="13.5" style="42" bestFit="1" customWidth="1"/>
    <col min="6" max="6" width="17.375" style="42" customWidth="1"/>
    <col min="7" max="7" width="18.875" style="42" customWidth="1"/>
    <col min="8" max="8" width="3" style="42" customWidth="1"/>
    <col min="9" max="9" width="22.5" style="42" customWidth="1"/>
    <col min="10" max="10" width="2.5" style="42" customWidth="1"/>
    <col min="11" max="11" width="22.5" style="42" customWidth="1"/>
    <col min="12" max="12" width="22.5" style="6" customWidth="1"/>
    <col min="13" max="13" width="2.875" style="6" customWidth="1"/>
    <col min="14" max="14" width="22.5" style="6" customWidth="1"/>
    <col min="15" max="16384" width="9" style="6"/>
  </cols>
  <sheetData>
    <row r="1" spans="2:14" s="1" customFormat="1" ht="20.25" customHeight="1">
      <c r="B1" s="37"/>
      <c r="C1" s="37"/>
      <c r="D1" s="37"/>
      <c r="E1" s="37"/>
      <c r="F1" s="37"/>
      <c r="G1" s="129"/>
      <c r="H1" s="129"/>
      <c r="I1" s="129"/>
      <c r="J1" s="129"/>
      <c r="K1" s="129"/>
      <c r="L1" s="2"/>
      <c r="M1" s="2"/>
      <c r="N1" s="2"/>
    </row>
    <row r="2" spans="2:14" s="1" customFormat="1" ht="20.25" customHeight="1"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2:14" s="1" customFormat="1" ht="20.25" customHeight="1"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2:14" s="1" customFormat="1" ht="20.25" customHeight="1"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2:14" s="1" customFormat="1" ht="22.35" customHeight="1">
      <c r="B5" s="37"/>
      <c r="C5" s="37"/>
      <c r="D5" s="37"/>
      <c r="E5" s="37"/>
      <c r="F5" s="37"/>
      <c r="G5" s="37"/>
      <c r="H5" s="37"/>
      <c r="I5" s="202" t="s">
        <v>455</v>
      </c>
      <c r="J5" s="202"/>
      <c r="K5" s="202"/>
    </row>
    <row r="6" spans="2:14" s="1" customFormat="1" ht="22.35" customHeight="1">
      <c r="B6" s="37"/>
      <c r="C6" s="37"/>
      <c r="D6" s="37"/>
      <c r="E6" s="37"/>
      <c r="F6" s="37"/>
      <c r="G6" s="37"/>
      <c r="H6" s="37"/>
      <c r="I6" s="130"/>
      <c r="J6" s="131"/>
      <c r="K6" s="131"/>
    </row>
    <row r="7" spans="2:14" s="1" customFormat="1" ht="22.35" customHeight="1">
      <c r="B7" s="37"/>
      <c r="C7" s="37"/>
      <c r="D7" s="37"/>
      <c r="E7" s="37"/>
      <c r="F7" s="37"/>
      <c r="G7" s="37"/>
      <c r="H7" s="37"/>
      <c r="I7" s="132" t="s">
        <v>0</v>
      </c>
      <c r="J7" s="133"/>
      <c r="K7" s="141" t="s">
        <v>1</v>
      </c>
    </row>
    <row r="8" spans="2:14" s="1" customFormat="1" ht="22.35" customHeight="1">
      <c r="B8" s="37"/>
      <c r="C8" s="37"/>
      <c r="D8" s="37"/>
      <c r="E8" s="37"/>
      <c r="F8" s="37"/>
      <c r="G8" s="37"/>
      <c r="H8" s="37"/>
      <c r="I8" s="134"/>
      <c r="J8" s="133"/>
      <c r="K8" s="133"/>
      <c r="M8" s="4"/>
    </row>
    <row r="9" spans="2:14" s="1" customFormat="1" ht="22.35" customHeight="1">
      <c r="B9" s="135" t="s">
        <v>531</v>
      </c>
      <c r="C9" s="37"/>
      <c r="D9" s="37"/>
      <c r="E9" s="37"/>
      <c r="F9" s="37"/>
      <c r="G9" s="37"/>
      <c r="H9" s="37"/>
      <c r="I9" s="136" t="s">
        <v>2</v>
      </c>
      <c r="J9" s="133"/>
      <c r="K9" s="141" t="s">
        <v>3</v>
      </c>
      <c r="M9" s="5"/>
    </row>
    <row r="10" spans="2:14" s="1" customFormat="1" ht="22.35" customHeight="1">
      <c r="B10" s="135" t="s">
        <v>532</v>
      </c>
      <c r="C10" s="37"/>
      <c r="D10" s="37"/>
      <c r="E10" s="37"/>
      <c r="F10" s="37"/>
      <c r="G10" s="37"/>
      <c r="H10" s="37"/>
      <c r="I10" s="130"/>
      <c r="J10" s="133"/>
      <c r="K10" s="130"/>
    </row>
    <row r="11" spans="2:14" s="1" customFormat="1" ht="22.35" customHeight="1">
      <c r="B11" s="135" t="s">
        <v>4</v>
      </c>
      <c r="C11" s="37"/>
      <c r="D11" s="37"/>
      <c r="E11" s="37"/>
      <c r="F11" s="37"/>
      <c r="G11" s="37"/>
      <c r="H11" s="37"/>
      <c r="I11" s="137" t="s">
        <v>5</v>
      </c>
      <c r="J11" s="133"/>
      <c r="K11" s="141" t="s">
        <v>47</v>
      </c>
    </row>
    <row r="12" spans="2:14" s="1" customFormat="1" ht="22.35" customHeight="1" thickBot="1">
      <c r="B12" s="138" t="s">
        <v>533</v>
      </c>
      <c r="C12" s="135"/>
      <c r="D12" s="139"/>
      <c r="E12" s="140"/>
      <c r="F12" s="37"/>
      <c r="G12" s="37"/>
      <c r="H12" s="37"/>
      <c r="I12" s="133"/>
      <c r="J12" s="133"/>
      <c r="K12" s="130"/>
      <c r="L12" s="3"/>
    </row>
    <row r="13" spans="2:14" s="1" customFormat="1" ht="22.35" customHeight="1">
      <c r="B13" s="203" t="s">
        <v>6</v>
      </c>
      <c r="C13" s="204"/>
      <c r="D13" s="204"/>
      <c r="E13" s="204"/>
      <c r="F13" s="204"/>
      <c r="G13" s="205"/>
      <c r="H13" s="37"/>
      <c r="I13" s="141" t="s">
        <v>7</v>
      </c>
      <c r="J13" s="133"/>
      <c r="K13" s="136" t="s">
        <v>8</v>
      </c>
      <c r="L13" s="3"/>
    </row>
    <row r="14" spans="2:14" s="1" customFormat="1" ht="22.35" customHeight="1">
      <c r="B14" s="142" t="s">
        <v>534</v>
      </c>
      <c r="C14" s="143" t="s">
        <v>9</v>
      </c>
      <c r="D14" s="144">
        <v>702711622</v>
      </c>
      <c r="E14" s="145" t="s">
        <v>540</v>
      </c>
      <c r="F14" s="146"/>
      <c r="G14" s="146"/>
      <c r="H14" s="37"/>
      <c r="I14" s="130"/>
      <c r="J14" s="133"/>
      <c r="K14" s="133"/>
      <c r="L14" s="3"/>
    </row>
    <row r="15" spans="2:14" s="1" customFormat="1" ht="22.35" customHeight="1">
      <c r="B15" s="142" t="s">
        <v>536</v>
      </c>
      <c r="C15" s="143" t="s">
        <v>10</v>
      </c>
      <c r="D15" s="144">
        <v>702711622</v>
      </c>
      <c r="E15" s="145" t="s">
        <v>540</v>
      </c>
      <c r="F15" s="146"/>
      <c r="G15" s="146"/>
      <c r="H15" s="37"/>
      <c r="I15" s="147" t="s">
        <v>11</v>
      </c>
      <c r="J15" s="133"/>
      <c r="K15" s="156" t="s">
        <v>12</v>
      </c>
      <c r="L15" s="3"/>
    </row>
    <row r="16" spans="2:14" s="1" customFormat="1" ht="22.35" customHeight="1">
      <c r="B16" s="142" t="s">
        <v>535</v>
      </c>
      <c r="C16" s="143" t="s">
        <v>539</v>
      </c>
      <c r="D16" s="148">
        <v>702711622</v>
      </c>
      <c r="E16" s="176" t="s">
        <v>541</v>
      </c>
      <c r="F16" s="145"/>
      <c r="G16" s="145"/>
      <c r="H16" s="37"/>
      <c r="I16" s="130"/>
      <c r="J16" s="133"/>
      <c r="K16" s="130"/>
    </row>
    <row r="17" spans="2:11" s="1" customFormat="1" ht="22.35" customHeight="1">
      <c r="B17" s="142" t="s">
        <v>537</v>
      </c>
      <c r="C17" s="143" t="s">
        <v>538</v>
      </c>
      <c r="D17" s="148">
        <v>786451896</v>
      </c>
      <c r="E17" s="176" t="s">
        <v>541</v>
      </c>
      <c r="F17" s="145"/>
      <c r="G17" s="145"/>
      <c r="H17" s="37"/>
      <c r="I17" s="149" t="s">
        <v>401</v>
      </c>
      <c r="J17" s="133"/>
      <c r="K17" s="157" t="s">
        <v>13</v>
      </c>
    </row>
    <row r="18" spans="2:11" s="1" customFormat="1" ht="22.35" customHeight="1">
      <c r="B18" s="146"/>
      <c r="C18" s="37"/>
      <c r="D18" s="130"/>
      <c r="E18" s="130"/>
      <c r="F18" s="130"/>
    </row>
    <row r="19" spans="2:11" s="1" customFormat="1" ht="22.35" customHeight="1">
      <c r="B19" s="37"/>
      <c r="C19" s="37"/>
      <c r="D19" s="37"/>
      <c r="E19" s="37"/>
      <c r="F19" s="37"/>
      <c r="G19" s="37"/>
      <c r="H19" s="37"/>
      <c r="I19" s="136" t="s">
        <v>14</v>
      </c>
      <c r="J19" s="130"/>
      <c r="K19" s="132" t="s">
        <v>15</v>
      </c>
    </row>
    <row r="20" spans="2:11" s="1" customFormat="1" ht="22.35" customHeight="1">
      <c r="B20" s="37"/>
      <c r="C20" s="37"/>
      <c r="D20" s="37"/>
      <c r="E20" s="37"/>
      <c r="F20" s="37"/>
      <c r="G20" s="37"/>
      <c r="H20" s="37"/>
      <c r="I20" s="131"/>
      <c r="J20" s="131"/>
      <c r="K20" s="131"/>
    </row>
    <row r="21" spans="2:11" s="1" customFormat="1" ht="22.35" customHeight="1">
      <c r="B21" s="37"/>
      <c r="C21" s="37"/>
      <c r="D21" s="37"/>
      <c r="E21" s="37"/>
      <c r="F21" s="37"/>
      <c r="G21" s="37"/>
      <c r="H21" s="37"/>
      <c r="I21" s="158"/>
      <c r="J21" s="130"/>
      <c r="K21" s="150"/>
    </row>
    <row r="22" spans="2:11" s="1" customFormat="1" ht="22.35" customHeight="1">
      <c r="B22" s="37"/>
      <c r="C22" s="37"/>
      <c r="D22" s="37"/>
      <c r="E22" s="37"/>
      <c r="F22" s="37"/>
      <c r="G22" s="37"/>
      <c r="H22" s="151"/>
      <c r="I22" s="131"/>
      <c r="J22" s="131"/>
      <c r="K22" s="131"/>
    </row>
    <row r="23" spans="2:11" s="1" customFormat="1">
      <c r="B23" s="37"/>
      <c r="C23" s="37"/>
      <c r="D23" s="37"/>
      <c r="E23" s="37"/>
      <c r="F23" s="37"/>
      <c r="G23" s="37"/>
      <c r="H23" s="151"/>
      <c r="I23" s="37"/>
      <c r="J23" s="37"/>
      <c r="K23" s="37"/>
    </row>
    <row r="24" spans="2:11" s="1" customFormat="1">
      <c r="B24" s="37"/>
      <c r="C24" s="37"/>
      <c r="D24" s="37"/>
      <c r="E24" s="37"/>
      <c r="F24" s="37"/>
      <c r="G24" s="37"/>
      <c r="H24" s="152"/>
      <c r="I24" s="42"/>
      <c r="J24" s="37"/>
      <c r="K24" s="37"/>
    </row>
    <row r="25" spans="2:11">
      <c r="H25" s="153"/>
    </row>
    <row r="26" spans="2:11">
      <c r="H26" s="154"/>
    </row>
    <row r="36" spans="4:4">
      <c r="D36" s="155"/>
    </row>
    <row r="37" spans="4:4">
      <c r="D37" s="155"/>
    </row>
  </sheetData>
  <mergeCells count="2">
    <mergeCell ref="I5:K5"/>
    <mergeCell ref="B13:G13"/>
  </mergeCells>
  <hyperlinks>
    <hyperlink ref="E15" r:id="rId1" display="Sahil.Mulji@alimaantechnology.com" xr:uid="{3939BDC6-2512-408C-ACDB-34C05AB7212B}"/>
    <hyperlink ref="I9" location="'HP '!B2" display="HP" xr:uid="{1BEB1779-999B-47AE-8601-A57FD75F5BE4}"/>
    <hyperlink ref="I11" location="Lenovo!B2" display="Lenovo " xr:uid="{03840AEB-4653-4FFB-B55B-0CCC09EA55A8}"/>
    <hyperlink ref="I13" location="Dell!B2" display="Dell Laptop" xr:uid="{363FA5C1-67AE-491A-B7D0-F17B8D80F0BB}"/>
    <hyperlink ref="I17" location="UPS!B2" display="UPS" xr:uid="{F056AE2B-026F-4302-864E-2431BCEDDAE1}"/>
    <hyperlink ref="K7" location="'RAMs '!B2" display="RAMs" xr:uid="{EF51A4E9-0171-472C-AFDD-B7C034819069}"/>
    <hyperlink ref="K11" location="'Jabra, Logitech, and Poly'!A1" display="Logitech " xr:uid="{2EA3BF86-BA04-4C71-8042-20490F13FF43}"/>
    <hyperlink ref="K9" location="SSD!B2" display="SSD" xr:uid="{D66FFC3C-F6F6-4133-A1FC-A7847B403D90}"/>
    <hyperlink ref="I15" location="Microsoft!A1" display="Microsoft" xr:uid="{5109FCB3-793E-4D5E-8CD4-0D8534178715}"/>
    <hyperlink ref="K13" location="'TP- Link'!B2" display="TP Link " xr:uid="{FA55D61B-8BF7-4746-BDD6-4DBCABB03FF4}"/>
    <hyperlink ref="K15" location="'Epson + Others'!B2" display="Epson" xr:uid="{641D0AA4-9287-49A1-A4A0-99846BB23A09}"/>
    <hyperlink ref="K17" location="Toners!B2" display="Toners &amp; Inks" xr:uid="{7BFF38C7-E79D-4D02-97C3-408DFB2D269B}"/>
    <hyperlink ref="I7" location="Apple!B2" display="HP" xr:uid="{7D387495-CDEB-41B0-A675-70483CE4DC6E}"/>
    <hyperlink ref="K19" location="Starlink!B2" display="Starlink " xr:uid="{EBE56BCF-41BD-4965-9948-2E629AD3F1D6}"/>
    <hyperlink ref="E17" r:id="rId2" xr:uid="{72CDAD66-80C1-4E7D-BCCC-F9EA21928D11}"/>
    <hyperlink ref="E16" r:id="rId3" xr:uid="{9D948ECA-42F2-461A-9258-B91F0CE42FA0}"/>
    <hyperlink ref="I19" location="'HP Printer'!B2" display="HP Printers" xr:uid="{6985DB91-E739-4E2B-961C-11298E507519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B769-1564-448A-8067-08BA4D10AEDE}">
  <sheetPr codeName="Sheet10">
    <tabColor theme="4" tint="-0.249977111117893"/>
  </sheetPr>
  <dimension ref="A1:I39"/>
  <sheetViews>
    <sheetView showGridLines="0" zoomScale="83" zoomScaleNormal="75" workbookViewId="0">
      <pane ySplit="3" topLeftCell="A22" activePane="bottomLeft" state="frozen"/>
      <selection activeCell="B38" sqref="B38:I38"/>
      <selection pane="bottomLeft" activeCell="H1" sqref="H1:H1048576"/>
    </sheetView>
  </sheetViews>
  <sheetFormatPr defaultColWidth="8.625" defaultRowHeight="15.75"/>
  <cols>
    <col min="1" max="1" width="20.125" style="6" bestFit="1" customWidth="1"/>
    <col min="2" max="2" width="10.75" style="6" bestFit="1" customWidth="1"/>
    <col min="3" max="3" width="15.25" style="6" bestFit="1" customWidth="1"/>
    <col min="4" max="4" width="20.5" style="42" customWidth="1"/>
    <col min="5" max="5" width="81" style="42" customWidth="1"/>
    <col min="6" max="6" width="13.875" style="43" bestFit="1" customWidth="1"/>
    <col min="7" max="7" width="15.5" style="45" hidden="1" customWidth="1"/>
    <col min="8" max="8" width="11.25" style="6" hidden="1" customWidth="1"/>
    <col min="9" max="9" width="13.875" style="6" bestFit="1" customWidth="1"/>
    <col min="10" max="16384" width="8.625" style="6"/>
  </cols>
  <sheetData>
    <row r="1" spans="1:9" ht="15" customHeight="1" thickBot="1">
      <c r="D1" s="219"/>
      <c r="E1" s="219"/>
      <c r="F1" s="219"/>
      <c r="G1" s="219"/>
    </row>
    <row r="2" spans="1:9" s="1" customFormat="1" ht="40.35" customHeight="1">
      <c r="D2" s="255" t="s">
        <v>402</v>
      </c>
      <c r="E2" s="256"/>
      <c r="F2" s="256"/>
      <c r="G2" s="256"/>
    </row>
    <row r="3" spans="1:9" s="1" customFormat="1" ht="25.35" customHeight="1" thickBot="1">
      <c r="A3" s="182" t="s">
        <v>546</v>
      </c>
      <c r="B3" s="182" t="s">
        <v>547</v>
      </c>
      <c r="C3" s="182" t="s">
        <v>548</v>
      </c>
      <c r="D3" s="109" t="s">
        <v>16</v>
      </c>
      <c r="E3" s="110" t="s">
        <v>17</v>
      </c>
      <c r="F3" s="110"/>
      <c r="G3" s="111" t="s">
        <v>18</v>
      </c>
    </row>
    <row r="4" spans="1:9" s="1" customFormat="1" ht="36" customHeight="1" thickBot="1">
      <c r="B4" s="1" t="s">
        <v>578</v>
      </c>
      <c r="C4" s="1" t="s">
        <v>205</v>
      </c>
      <c r="D4" s="253" t="s">
        <v>205</v>
      </c>
      <c r="E4" s="254"/>
      <c r="F4" s="254"/>
      <c r="G4" s="254"/>
      <c r="H4" s="188" t="s">
        <v>543</v>
      </c>
      <c r="I4" s="188" t="s">
        <v>542</v>
      </c>
    </row>
    <row r="5" spans="1:9" s="1" customFormat="1" ht="23.1" customHeight="1">
      <c r="A5" s="1" t="str">
        <f>IF(D5="","",
UPPER(B5)&amp;"-"&amp;LEFT(UPPER(C5),3)&amp;"-"&amp;TEXT(COUNTA($D$5:D5),"000"))</f>
        <v>ACC-LOG-001</v>
      </c>
      <c r="B5" s="1" t="s">
        <v>578</v>
      </c>
      <c r="C5" s="1" t="s">
        <v>205</v>
      </c>
      <c r="D5" s="24" t="s">
        <v>475</v>
      </c>
      <c r="E5" s="59" t="s">
        <v>505</v>
      </c>
      <c r="F5" s="31" t="s">
        <v>44</v>
      </c>
      <c r="G5" s="30">
        <v>1200</v>
      </c>
      <c r="H5" s="189">
        <f>G5*10%</f>
        <v>120</v>
      </c>
      <c r="I5" s="189">
        <f>G5+H5</f>
        <v>1320</v>
      </c>
    </row>
    <row r="6" spans="1:9" s="1" customFormat="1" ht="23.1" customHeight="1">
      <c r="A6" s="1" t="str">
        <f>IF(D6="","",
UPPER(B6)&amp;"-"&amp;LEFT(UPPER(C6),3)&amp;"-"&amp;TEXT(COUNTA($D$5:D6),"000"))</f>
        <v>ACC-LOG-002</v>
      </c>
      <c r="B6" s="1" t="s">
        <v>578</v>
      </c>
      <c r="C6" s="1" t="s">
        <v>205</v>
      </c>
      <c r="D6" s="24" t="s">
        <v>476</v>
      </c>
      <c r="E6" s="59" t="s">
        <v>483</v>
      </c>
      <c r="F6" s="31" t="s">
        <v>44</v>
      </c>
      <c r="G6" s="30">
        <v>1200</v>
      </c>
      <c r="H6" s="189">
        <f t="shared" ref="H6:H39" si="0">G6*10%</f>
        <v>120</v>
      </c>
      <c r="I6" s="189">
        <f t="shared" ref="I6:I39" si="1">G6+H6</f>
        <v>1320</v>
      </c>
    </row>
    <row r="7" spans="1:9" s="1" customFormat="1" ht="23.1" customHeight="1">
      <c r="A7" s="1" t="str">
        <f>IF(D7="","",
UPPER(B7)&amp;"-"&amp;LEFT(UPPER(C7),3)&amp;"-"&amp;TEXT(COUNTA($D$5:D7),"000"))</f>
        <v>ACC-LOG-003</v>
      </c>
      <c r="B7" s="1" t="s">
        <v>578</v>
      </c>
      <c r="C7" s="1" t="s">
        <v>205</v>
      </c>
      <c r="D7" s="24" t="s">
        <v>477</v>
      </c>
      <c r="E7" s="59" t="s">
        <v>484</v>
      </c>
      <c r="F7" s="31" t="s">
        <v>44</v>
      </c>
      <c r="G7" s="30">
        <v>1200</v>
      </c>
      <c r="H7" s="189">
        <f t="shared" si="0"/>
        <v>120</v>
      </c>
      <c r="I7" s="189">
        <f t="shared" si="1"/>
        <v>1320</v>
      </c>
    </row>
    <row r="8" spans="1:9" s="1" customFormat="1" ht="23.1" customHeight="1">
      <c r="A8" s="1" t="str">
        <f>IF(D8="","",
UPPER(B8)&amp;"-"&amp;LEFT(UPPER(C8),3)&amp;"-"&amp;TEXT(COUNTA($D$5:D8),"000"))</f>
        <v>ACC-LOG-004</v>
      </c>
      <c r="B8" s="1" t="s">
        <v>578</v>
      </c>
      <c r="C8" s="1" t="s">
        <v>205</v>
      </c>
      <c r="D8" s="24" t="s">
        <v>478</v>
      </c>
      <c r="E8" s="59" t="s">
        <v>485</v>
      </c>
      <c r="F8" s="31" t="s">
        <v>44</v>
      </c>
      <c r="G8" s="30">
        <v>1300</v>
      </c>
      <c r="H8" s="189">
        <f t="shared" si="0"/>
        <v>130</v>
      </c>
      <c r="I8" s="189">
        <f t="shared" si="1"/>
        <v>1430</v>
      </c>
    </row>
    <row r="9" spans="1:9" s="1" customFormat="1" ht="23.1" customHeight="1">
      <c r="A9" s="1" t="str">
        <f>IF(D9="","",
UPPER(B9)&amp;"-"&amp;LEFT(UPPER(C9),3)&amp;"-"&amp;TEXT(COUNTA($D$5:D9),"000"))</f>
        <v>ACC-LOG-005</v>
      </c>
      <c r="B9" s="1" t="s">
        <v>578</v>
      </c>
      <c r="C9" s="1" t="s">
        <v>205</v>
      </c>
      <c r="D9" s="24" t="s">
        <v>479</v>
      </c>
      <c r="E9" s="59" t="s">
        <v>486</v>
      </c>
      <c r="F9" s="31" t="s">
        <v>44</v>
      </c>
      <c r="G9" s="30">
        <v>1300</v>
      </c>
      <c r="H9" s="189">
        <f t="shared" si="0"/>
        <v>130</v>
      </c>
      <c r="I9" s="189">
        <f t="shared" si="1"/>
        <v>1430</v>
      </c>
    </row>
    <row r="10" spans="1:9" s="1" customFormat="1" ht="23.1" customHeight="1">
      <c r="A10" s="1" t="str">
        <f>IF(D10="","",
UPPER(B10)&amp;"-"&amp;LEFT(UPPER(C10),3)&amp;"-"&amp;TEXT(COUNTA($D$5:D10),"000"))</f>
        <v>ACC-LOG-006</v>
      </c>
      <c r="B10" s="1" t="s">
        <v>578</v>
      </c>
      <c r="C10" s="1" t="s">
        <v>205</v>
      </c>
      <c r="D10" s="24" t="s">
        <v>480</v>
      </c>
      <c r="E10" s="59" t="s">
        <v>487</v>
      </c>
      <c r="F10" s="31" t="s">
        <v>44</v>
      </c>
      <c r="G10" s="30">
        <v>2500</v>
      </c>
      <c r="H10" s="189">
        <f t="shared" si="0"/>
        <v>250</v>
      </c>
      <c r="I10" s="189">
        <f t="shared" si="1"/>
        <v>2750</v>
      </c>
    </row>
    <row r="11" spans="1:9" s="1" customFormat="1" ht="23.1" customHeight="1">
      <c r="A11" s="1" t="str">
        <f>IF(D11="","",
UPPER(B11)&amp;"-"&amp;LEFT(UPPER(C11),3)&amp;"-"&amp;TEXT(COUNTA($D$5:D11),"000"))</f>
        <v>ACC-LOG-007</v>
      </c>
      <c r="B11" s="1" t="s">
        <v>578</v>
      </c>
      <c r="C11" s="1" t="s">
        <v>205</v>
      </c>
      <c r="D11" s="24" t="s">
        <v>481</v>
      </c>
      <c r="E11" s="59" t="s">
        <v>503</v>
      </c>
      <c r="F11" s="31" t="s">
        <v>44</v>
      </c>
      <c r="G11" s="30">
        <v>9800</v>
      </c>
      <c r="H11" s="189">
        <f t="shared" si="0"/>
        <v>980</v>
      </c>
      <c r="I11" s="189">
        <f t="shared" si="1"/>
        <v>10780</v>
      </c>
    </row>
    <row r="12" spans="1:9" s="1" customFormat="1" ht="23.1" customHeight="1">
      <c r="A12" s="1" t="str">
        <f>IF(D12="","",
UPPER(B12)&amp;"-"&amp;LEFT(UPPER(C12),3)&amp;"-"&amp;TEXT(COUNTA($D$5:D12),"000"))</f>
        <v>ACC-LOG-008</v>
      </c>
      <c r="B12" s="1" t="s">
        <v>578</v>
      </c>
      <c r="C12" s="1" t="s">
        <v>205</v>
      </c>
      <c r="D12" s="24" t="s">
        <v>482</v>
      </c>
      <c r="E12" s="59" t="s">
        <v>488</v>
      </c>
      <c r="F12" s="31" t="s">
        <v>44</v>
      </c>
      <c r="G12" s="30">
        <v>12700</v>
      </c>
      <c r="H12" s="189">
        <f t="shared" si="0"/>
        <v>1270</v>
      </c>
      <c r="I12" s="189">
        <f t="shared" si="1"/>
        <v>13970</v>
      </c>
    </row>
    <row r="13" spans="1:9" s="1" customFormat="1" ht="23.1" customHeight="1">
      <c r="A13" s="1" t="str">
        <f>IF(D13="","",
UPPER(B13)&amp;"-"&amp;LEFT(UPPER(C13),3)&amp;"-"&amp;TEXT(COUNTA($D$5:D13),"000"))</f>
        <v>ACC-LOG-009</v>
      </c>
      <c r="B13" s="1" t="s">
        <v>578</v>
      </c>
      <c r="C13" s="1" t="s">
        <v>205</v>
      </c>
      <c r="D13" s="24" t="s">
        <v>489</v>
      </c>
      <c r="E13" s="59" t="s">
        <v>490</v>
      </c>
      <c r="F13" s="31" t="s">
        <v>44</v>
      </c>
      <c r="G13" s="30">
        <v>1200</v>
      </c>
      <c r="H13" s="189">
        <f t="shared" si="0"/>
        <v>120</v>
      </c>
      <c r="I13" s="189">
        <f t="shared" si="1"/>
        <v>1320</v>
      </c>
    </row>
    <row r="14" spans="1:9" s="1" customFormat="1" ht="23.1" customHeight="1">
      <c r="A14" s="1" t="str">
        <f>IF(D14="","",
UPPER(B14)&amp;"-"&amp;LEFT(UPPER(C14),3)&amp;"-"&amp;TEXT(COUNTA($D$5:D14),"000"))</f>
        <v>ACC-LOG-010</v>
      </c>
      <c r="B14" s="1" t="s">
        <v>578</v>
      </c>
      <c r="C14" s="1" t="s">
        <v>205</v>
      </c>
      <c r="D14" s="24" t="s">
        <v>491</v>
      </c>
      <c r="E14" s="59" t="s">
        <v>492</v>
      </c>
      <c r="F14" s="31" t="s">
        <v>44</v>
      </c>
      <c r="G14" s="30">
        <v>1200</v>
      </c>
      <c r="H14" s="189">
        <f t="shared" si="0"/>
        <v>120</v>
      </c>
      <c r="I14" s="189">
        <f t="shared" si="1"/>
        <v>1320</v>
      </c>
    </row>
    <row r="15" spans="1:9" s="1" customFormat="1" ht="23.1" customHeight="1">
      <c r="A15" s="1" t="str">
        <f>IF(D15="","",
UPPER(B15)&amp;"-"&amp;LEFT(UPPER(C15),3)&amp;"-"&amp;TEXT(COUNTA($D$5:D15),"000"))</f>
        <v>ACC-LOG-011</v>
      </c>
      <c r="B15" s="1" t="s">
        <v>578</v>
      </c>
      <c r="C15" s="1" t="s">
        <v>205</v>
      </c>
      <c r="D15" s="24" t="s">
        <v>493</v>
      </c>
      <c r="E15" s="59" t="s">
        <v>494</v>
      </c>
      <c r="F15" s="31" t="s">
        <v>44</v>
      </c>
      <c r="G15" s="30">
        <v>2000</v>
      </c>
      <c r="H15" s="189">
        <f t="shared" si="0"/>
        <v>200</v>
      </c>
      <c r="I15" s="189">
        <f t="shared" si="1"/>
        <v>2200</v>
      </c>
    </row>
    <row r="16" spans="1:9" s="1" customFormat="1" ht="23.1" customHeight="1">
      <c r="A16" s="1" t="str">
        <f>IF(D16="","",
UPPER(B16)&amp;"-"&amp;LEFT(UPPER(C16),3)&amp;"-"&amp;TEXT(COUNTA($D$5:D16),"000"))</f>
        <v>ACC-LOG-012</v>
      </c>
      <c r="B16" s="1" t="s">
        <v>578</v>
      </c>
      <c r="C16" s="1" t="s">
        <v>205</v>
      </c>
      <c r="D16" s="24" t="s">
        <v>495</v>
      </c>
      <c r="E16" s="59" t="s">
        <v>498</v>
      </c>
      <c r="F16" s="31" t="s">
        <v>44</v>
      </c>
      <c r="G16" s="30">
        <v>2600</v>
      </c>
      <c r="H16" s="189">
        <f t="shared" si="0"/>
        <v>260</v>
      </c>
      <c r="I16" s="189">
        <f t="shared" si="1"/>
        <v>2860</v>
      </c>
    </row>
    <row r="17" spans="1:9" s="1" customFormat="1" ht="23.1" customHeight="1">
      <c r="A17" s="1" t="str">
        <f>IF(D17="","",
UPPER(B17)&amp;"-"&amp;LEFT(UPPER(C17),3)&amp;"-"&amp;TEXT(COUNTA($D$5:D17),"000"))</f>
        <v>ACC-LOG-013</v>
      </c>
      <c r="B17" s="1" t="s">
        <v>578</v>
      </c>
      <c r="C17" s="1" t="s">
        <v>205</v>
      </c>
      <c r="D17" s="24" t="s">
        <v>496</v>
      </c>
      <c r="E17" s="59" t="s">
        <v>499</v>
      </c>
      <c r="F17" s="31" t="s">
        <v>44</v>
      </c>
      <c r="G17" s="30">
        <v>3500</v>
      </c>
      <c r="H17" s="189">
        <f t="shared" si="0"/>
        <v>350</v>
      </c>
      <c r="I17" s="189">
        <f t="shared" si="1"/>
        <v>3850</v>
      </c>
    </row>
    <row r="18" spans="1:9" s="1" customFormat="1" ht="23.1" customHeight="1">
      <c r="A18" s="1" t="str">
        <f>IF(D18="","",
UPPER(B18)&amp;"-"&amp;LEFT(UPPER(C18),3)&amp;"-"&amp;TEXT(COUNTA($D$5:D18),"000"))</f>
        <v>ACC-LOG-014</v>
      </c>
      <c r="B18" s="1" t="s">
        <v>578</v>
      </c>
      <c r="C18" s="1" t="s">
        <v>205</v>
      </c>
      <c r="D18" s="24" t="s">
        <v>497</v>
      </c>
      <c r="E18" s="59" t="s">
        <v>500</v>
      </c>
      <c r="F18" s="31" t="s">
        <v>44</v>
      </c>
      <c r="G18" s="30">
        <v>4700</v>
      </c>
      <c r="H18" s="189">
        <f t="shared" si="0"/>
        <v>470</v>
      </c>
      <c r="I18" s="189">
        <f t="shared" si="1"/>
        <v>5170</v>
      </c>
    </row>
    <row r="19" spans="1:9" s="1" customFormat="1" ht="23.1" customHeight="1">
      <c r="A19" s="1" t="str">
        <f>IF(D19="","",
UPPER(B19)&amp;"-"&amp;LEFT(UPPER(C19),3)&amp;"-"&amp;TEXT(COUNTA($D$5:D19),"000"))</f>
        <v>ACC-LOG-015</v>
      </c>
      <c r="B19" s="1" t="s">
        <v>578</v>
      </c>
      <c r="C19" s="1" t="s">
        <v>205</v>
      </c>
      <c r="D19" s="24" t="s">
        <v>501</v>
      </c>
      <c r="E19" s="59" t="s">
        <v>502</v>
      </c>
      <c r="F19" s="31" t="s">
        <v>44</v>
      </c>
      <c r="G19" s="30">
        <v>9600</v>
      </c>
      <c r="H19" s="189">
        <f t="shared" si="0"/>
        <v>960</v>
      </c>
      <c r="I19" s="189">
        <f t="shared" si="1"/>
        <v>10560</v>
      </c>
    </row>
    <row r="20" spans="1:9" s="1" customFormat="1" ht="23.1" customHeight="1">
      <c r="A20" s="1" t="str">
        <f>IF(D20="","",
UPPER(B20)&amp;"-"&amp;LEFT(UPPER(C20),3)&amp;"-"&amp;TEXT(COUNTA($D$5:D20),"000"))</f>
        <v>ACC-LOG-016</v>
      </c>
      <c r="B20" s="1" t="s">
        <v>578</v>
      </c>
      <c r="C20" s="1" t="s">
        <v>205</v>
      </c>
      <c r="D20" s="24" t="s">
        <v>206</v>
      </c>
      <c r="E20" s="59" t="s">
        <v>207</v>
      </c>
      <c r="F20" s="49" t="s">
        <v>80</v>
      </c>
      <c r="G20" s="30">
        <v>3200</v>
      </c>
      <c r="H20" s="189">
        <f t="shared" si="0"/>
        <v>320</v>
      </c>
      <c r="I20" s="189">
        <f t="shared" si="1"/>
        <v>3520</v>
      </c>
    </row>
    <row r="21" spans="1:9" s="1" customFormat="1" ht="22.35" customHeight="1">
      <c r="A21" s="1" t="str">
        <f>IF(D21="","",
UPPER(B21)&amp;"-"&amp;LEFT(UPPER(C21),3)&amp;"-"&amp;TEXT(COUNTA($D$5:D21),"000"))</f>
        <v>ACC-LOG-017</v>
      </c>
      <c r="B21" s="1" t="s">
        <v>578</v>
      </c>
      <c r="C21" s="1" t="s">
        <v>205</v>
      </c>
      <c r="D21" s="22" t="s">
        <v>208</v>
      </c>
      <c r="E21" s="23" t="s">
        <v>209</v>
      </c>
      <c r="F21" s="46" t="s">
        <v>80</v>
      </c>
      <c r="G21" s="32">
        <v>15000</v>
      </c>
      <c r="H21" s="189">
        <f t="shared" si="0"/>
        <v>1500</v>
      </c>
      <c r="I21" s="189">
        <f t="shared" si="1"/>
        <v>16500</v>
      </c>
    </row>
    <row r="22" spans="1:9" s="1" customFormat="1" ht="22.35" customHeight="1">
      <c r="A22" s="1" t="str">
        <f>IF(D22="","",
UPPER(B22)&amp;"-"&amp;LEFT(UPPER(C22),3)&amp;"-"&amp;TEXT(COUNTA($D$5:D22),"000"))</f>
        <v>ACC-LOG-018</v>
      </c>
      <c r="B22" s="1" t="s">
        <v>578</v>
      </c>
      <c r="C22" s="1" t="s">
        <v>205</v>
      </c>
      <c r="D22" s="81" t="s">
        <v>210</v>
      </c>
      <c r="E22" s="80" t="s">
        <v>211</v>
      </c>
      <c r="F22" s="46" t="s">
        <v>80</v>
      </c>
      <c r="G22" s="32">
        <v>35000</v>
      </c>
      <c r="H22" s="189">
        <f t="shared" si="0"/>
        <v>3500</v>
      </c>
      <c r="I22" s="189">
        <f t="shared" si="1"/>
        <v>38500</v>
      </c>
    </row>
    <row r="23" spans="1:9" s="1" customFormat="1" ht="22.35" customHeight="1" thickBot="1">
      <c r="A23" s="1" t="str">
        <f>IF(D23="","",
UPPER(B23)&amp;"-"&amp;LEFT(UPPER(C23),3)&amp;"-"&amp;TEXT(COUNTA($D$5:D23),"000"))</f>
        <v>ACC-LOG-019</v>
      </c>
      <c r="B23" s="1" t="s">
        <v>578</v>
      </c>
      <c r="C23" s="1" t="s">
        <v>205</v>
      </c>
      <c r="D23" s="33" t="s">
        <v>212</v>
      </c>
      <c r="E23" s="34" t="s">
        <v>213</v>
      </c>
      <c r="F23" s="165" t="s">
        <v>80</v>
      </c>
      <c r="G23" s="36">
        <v>16000</v>
      </c>
      <c r="H23" s="189">
        <f t="shared" si="0"/>
        <v>1600</v>
      </c>
      <c r="I23" s="189">
        <f t="shared" si="1"/>
        <v>17600</v>
      </c>
    </row>
    <row r="24" spans="1:9" s="1" customFormat="1" ht="35.25" thickBot="1">
      <c r="A24" s="1" t="str">
        <f>IF(D24="","",
UPPER(B24)&amp;"-"&amp;LEFT(UPPER(C24),3)&amp;"-"&amp;TEXT(COUNTA($D$5:D24),"000"))</f>
        <v>ACC-POL-020</v>
      </c>
      <c r="B24" s="1" t="s">
        <v>578</v>
      </c>
      <c r="C24" s="1" t="s">
        <v>214</v>
      </c>
      <c r="D24" s="253" t="s">
        <v>214</v>
      </c>
      <c r="E24" s="254"/>
      <c r="F24" s="254"/>
      <c r="G24" s="254"/>
      <c r="H24" s="189">
        <f t="shared" si="0"/>
        <v>0</v>
      </c>
      <c r="I24" s="189">
        <f t="shared" si="1"/>
        <v>0</v>
      </c>
    </row>
    <row r="25" spans="1:9" s="1" customFormat="1" ht="23.1" customHeight="1">
      <c r="A25" s="1" t="str">
        <f>IF(D25="","",
UPPER(B25)&amp;"-"&amp;LEFT(UPPER(C25),3)&amp;"-"&amp;TEXT(COUNTA($D$5:D25),"000"))</f>
        <v>ACC-POL-021</v>
      </c>
      <c r="B25" s="1" t="s">
        <v>578</v>
      </c>
      <c r="C25" s="1" t="s">
        <v>214</v>
      </c>
      <c r="D25" s="24" t="s">
        <v>215</v>
      </c>
      <c r="E25" s="59" t="s">
        <v>216</v>
      </c>
      <c r="F25" s="31" t="s">
        <v>44</v>
      </c>
      <c r="G25" s="30">
        <v>4300</v>
      </c>
      <c r="H25" s="189">
        <f t="shared" si="0"/>
        <v>430</v>
      </c>
      <c r="I25" s="189">
        <f t="shared" si="1"/>
        <v>4730</v>
      </c>
    </row>
    <row r="26" spans="1:9" s="1" customFormat="1" ht="23.1" customHeight="1">
      <c r="A26" s="1" t="str">
        <f>IF(D26="","",
UPPER(B26)&amp;"-"&amp;LEFT(UPPER(C26),3)&amp;"-"&amp;TEXT(COUNTA($D$5:D26),"000"))</f>
        <v>ACC-POL-022</v>
      </c>
      <c r="B26" s="1" t="s">
        <v>578</v>
      </c>
      <c r="C26" s="1" t="s">
        <v>214</v>
      </c>
      <c r="D26" s="22" t="s">
        <v>217</v>
      </c>
      <c r="E26" s="23" t="s">
        <v>218</v>
      </c>
      <c r="F26" s="46" t="s">
        <v>80</v>
      </c>
      <c r="G26" s="30">
        <v>4300</v>
      </c>
      <c r="H26" s="189">
        <f t="shared" si="0"/>
        <v>430</v>
      </c>
      <c r="I26" s="189">
        <f t="shared" si="1"/>
        <v>4730</v>
      </c>
    </row>
    <row r="27" spans="1:9" s="1" customFormat="1" ht="23.1" customHeight="1">
      <c r="A27" s="1" t="str">
        <f>IF(D27="","",
UPPER(B27)&amp;"-"&amp;LEFT(UPPER(C27),3)&amp;"-"&amp;TEXT(COUNTA($D$5:D27),"000"))</f>
        <v>ACC-POL-023</v>
      </c>
      <c r="B27" s="1" t="s">
        <v>578</v>
      </c>
      <c r="C27" s="1" t="s">
        <v>214</v>
      </c>
      <c r="D27" s="22" t="s">
        <v>219</v>
      </c>
      <c r="E27" s="23" t="s">
        <v>220</v>
      </c>
      <c r="F27" s="31" t="s">
        <v>44</v>
      </c>
      <c r="G27" s="32">
        <v>4800</v>
      </c>
      <c r="H27" s="189">
        <f t="shared" si="0"/>
        <v>480</v>
      </c>
      <c r="I27" s="189">
        <f t="shared" si="1"/>
        <v>5280</v>
      </c>
    </row>
    <row r="28" spans="1:9" s="1" customFormat="1" ht="24" customHeight="1">
      <c r="A28" s="1" t="str">
        <f>IF(D28="","",
UPPER(B28)&amp;"-"&amp;LEFT(UPPER(C28),3)&amp;"-"&amp;TEXT(COUNTA($D$5:D28),"000"))</f>
        <v>ACC-POL-024</v>
      </c>
      <c r="B28" s="1" t="s">
        <v>578</v>
      </c>
      <c r="C28" s="1" t="s">
        <v>214</v>
      </c>
      <c r="D28" s="22" t="s">
        <v>221</v>
      </c>
      <c r="E28" s="23" t="s">
        <v>222</v>
      </c>
      <c r="F28" s="31" t="s">
        <v>44</v>
      </c>
      <c r="G28" s="32">
        <v>9500</v>
      </c>
      <c r="H28" s="189">
        <f t="shared" si="0"/>
        <v>950</v>
      </c>
      <c r="I28" s="189">
        <f t="shared" si="1"/>
        <v>10450</v>
      </c>
    </row>
    <row r="29" spans="1:9" s="1" customFormat="1" ht="24" customHeight="1">
      <c r="A29" s="1" t="str">
        <f>IF(D29="","",
UPPER(B29)&amp;"-"&amp;LEFT(UPPER(C29),3)&amp;"-"&amp;TEXT(COUNTA($D$5:D29),"000"))</f>
        <v>ACC-POL-025</v>
      </c>
      <c r="B29" s="1" t="s">
        <v>578</v>
      </c>
      <c r="C29" s="1" t="s">
        <v>214</v>
      </c>
      <c r="D29" s="22" t="s">
        <v>223</v>
      </c>
      <c r="E29" s="23" t="s">
        <v>224</v>
      </c>
      <c r="F29" s="31" t="s">
        <v>44</v>
      </c>
      <c r="G29" s="32">
        <v>8300</v>
      </c>
      <c r="H29" s="189">
        <f t="shared" si="0"/>
        <v>830</v>
      </c>
      <c r="I29" s="189">
        <f t="shared" si="1"/>
        <v>9130</v>
      </c>
    </row>
    <row r="30" spans="1:9" s="1" customFormat="1" ht="29.45" customHeight="1">
      <c r="A30" s="1" t="str">
        <f>IF(D30="","",
UPPER(B30)&amp;"-"&amp;LEFT(UPPER(C30),3)&amp;"-"&amp;TEXT(COUNTA($D$5:D30),"000"))</f>
        <v>ACC-POL-026</v>
      </c>
      <c r="B30" s="1" t="s">
        <v>578</v>
      </c>
      <c r="C30" s="1" t="s">
        <v>214</v>
      </c>
      <c r="D30" s="22" t="s">
        <v>225</v>
      </c>
      <c r="E30" s="23" t="s">
        <v>226</v>
      </c>
      <c r="F30" s="31" t="s">
        <v>44</v>
      </c>
      <c r="G30" s="32">
        <v>4300</v>
      </c>
      <c r="H30" s="189">
        <f t="shared" si="0"/>
        <v>430</v>
      </c>
      <c r="I30" s="189">
        <f t="shared" si="1"/>
        <v>4730</v>
      </c>
    </row>
    <row r="31" spans="1:9" s="1" customFormat="1" ht="24" customHeight="1" thickBot="1">
      <c r="A31" s="1" t="str">
        <f>IF(D31="","",
UPPER(B31)&amp;"-"&amp;LEFT(UPPER(C31),3)&amp;"-"&amp;TEXT(COUNTA($D$5:D31),"000"))</f>
        <v>ACC-POL-027</v>
      </c>
      <c r="B31" s="1" t="s">
        <v>578</v>
      </c>
      <c r="C31" s="1" t="s">
        <v>214</v>
      </c>
      <c r="D31" s="55" t="s">
        <v>227</v>
      </c>
      <c r="E31" s="66" t="s">
        <v>228</v>
      </c>
      <c r="F31" s="57" t="s">
        <v>44</v>
      </c>
      <c r="G31" s="58">
        <v>98000</v>
      </c>
      <c r="H31" s="189">
        <f t="shared" si="0"/>
        <v>9800</v>
      </c>
      <c r="I31" s="189">
        <f t="shared" si="1"/>
        <v>107800</v>
      </c>
    </row>
    <row r="32" spans="1:9" s="1" customFormat="1" ht="35.25" thickBot="1">
      <c r="A32" s="1" t="str">
        <f>IF(D32="","",
UPPER(B32)&amp;"-"&amp;LEFT(UPPER(C32),3)&amp;"-"&amp;TEXT(COUNTA($D$5:D32),"000"))</f>
        <v>ACC-JAB-028</v>
      </c>
      <c r="B32" s="1" t="s">
        <v>578</v>
      </c>
      <c r="C32" s="1" t="s">
        <v>229</v>
      </c>
      <c r="D32" s="253" t="s">
        <v>229</v>
      </c>
      <c r="E32" s="254"/>
      <c r="F32" s="254"/>
      <c r="G32" s="254"/>
      <c r="H32" s="189">
        <f t="shared" si="0"/>
        <v>0</v>
      </c>
      <c r="I32" s="189">
        <f t="shared" si="1"/>
        <v>0</v>
      </c>
    </row>
    <row r="33" spans="1:9" s="1" customFormat="1" ht="21.6" customHeight="1">
      <c r="A33" s="1" t="str">
        <f>IF(D33="","",
UPPER(B33)&amp;"-"&amp;LEFT(UPPER(C33),3)&amp;"-"&amp;TEXT(COUNTA($D$5:D33),"000"))</f>
        <v>ACC-JAB-029</v>
      </c>
      <c r="B33" s="1" t="s">
        <v>578</v>
      </c>
      <c r="C33" s="1" t="s">
        <v>229</v>
      </c>
      <c r="D33" s="161" t="s">
        <v>230</v>
      </c>
      <c r="E33" s="162" t="s">
        <v>231</v>
      </c>
      <c r="F33" s="163" t="s">
        <v>44</v>
      </c>
      <c r="G33" s="164">
        <v>4400</v>
      </c>
      <c r="H33" s="189">
        <f t="shared" si="0"/>
        <v>440</v>
      </c>
      <c r="I33" s="189">
        <f t="shared" si="1"/>
        <v>4840</v>
      </c>
    </row>
    <row r="34" spans="1:9" s="1" customFormat="1" ht="21.6" customHeight="1">
      <c r="A34" s="1" t="str">
        <f>IF(D34="","",
UPPER(B34)&amp;"-"&amp;LEFT(UPPER(C34),3)&amp;"-"&amp;TEXT(COUNTA($D$5:D34),"000"))</f>
        <v>ACC-JAB-030</v>
      </c>
      <c r="B34" s="1" t="s">
        <v>578</v>
      </c>
      <c r="C34" s="1" t="s">
        <v>229</v>
      </c>
      <c r="D34" s="22" t="s">
        <v>313</v>
      </c>
      <c r="E34" s="23" t="s">
        <v>314</v>
      </c>
      <c r="F34" s="31" t="s">
        <v>44</v>
      </c>
      <c r="G34" s="32">
        <v>4600</v>
      </c>
      <c r="H34" s="189">
        <f t="shared" si="0"/>
        <v>460</v>
      </c>
      <c r="I34" s="189">
        <f t="shared" si="1"/>
        <v>5060</v>
      </c>
    </row>
    <row r="35" spans="1:9" s="1" customFormat="1" ht="21.6" customHeight="1">
      <c r="A35" s="1" t="str">
        <f>IF(D35="","",
UPPER(B35)&amp;"-"&amp;LEFT(UPPER(C35),3)&amp;"-"&amp;TEXT(COUNTA($D$5:D35),"000"))</f>
        <v>ACC-JAB-031</v>
      </c>
      <c r="B35" s="1" t="s">
        <v>578</v>
      </c>
      <c r="C35" s="1" t="s">
        <v>229</v>
      </c>
      <c r="D35" s="22" t="s">
        <v>232</v>
      </c>
      <c r="E35" s="23" t="s">
        <v>233</v>
      </c>
      <c r="F35" s="31" t="s">
        <v>44</v>
      </c>
      <c r="G35" s="32">
        <v>8000</v>
      </c>
      <c r="H35" s="189">
        <f t="shared" si="0"/>
        <v>800</v>
      </c>
      <c r="I35" s="189">
        <f t="shared" si="1"/>
        <v>8800</v>
      </c>
    </row>
    <row r="36" spans="1:9" s="1" customFormat="1" ht="23.45" customHeight="1">
      <c r="A36" s="1" t="str">
        <f>IF(D36="","",
UPPER(B36)&amp;"-"&amp;LEFT(UPPER(C36),3)&amp;"-"&amp;TEXT(COUNTA($D$5:D36),"000"))</f>
        <v>ACC-JAB-032</v>
      </c>
      <c r="B36" s="1" t="s">
        <v>578</v>
      </c>
      <c r="C36" s="1" t="s">
        <v>229</v>
      </c>
      <c r="D36" s="22" t="s">
        <v>234</v>
      </c>
      <c r="E36" s="23" t="s">
        <v>235</v>
      </c>
      <c r="F36" s="31" t="s">
        <v>44</v>
      </c>
      <c r="G36" s="32">
        <v>17500</v>
      </c>
      <c r="H36" s="189">
        <f t="shared" si="0"/>
        <v>1750</v>
      </c>
      <c r="I36" s="189">
        <f t="shared" si="1"/>
        <v>19250</v>
      </c>
    </row>
    <row r="37" spans="1:9" s="1" customFormat="1" ht="23.45" customHeight="1">
      <c r="A37" s="1" t="str">
        <f>IF(D37="","",
UPPER(B37)&amp;"-"&amp;LEFT(UPPER(C37),3)&amp;"-"&amp;TEXT(COUNTA($D$5:D37),"000"))</f>
        <v>ACC-JAB-033</v>
      </c>
      <c r="B37" s="1" t="s">
        <v>578</v>
      </c>
      <c r="C37" s="1" t="s">
        <v>229</v>
      </c>
      <c r="D37" s="22" t="s">
        <v>236</v>
      </c>
      <c r="E37" s="23" t="s">
        <v>237</v>
      </c>
      <c r="F37" s="31" t="s">
        <v>44</v>
      </c>
      <c r="G37" s="32">
        <v>26000</v>
      </c>
      <c r="H37" s="189">
        <f t="shared" si="0"/>
        <v>2600</v>
      </c>
      <c r="I37" s="189">
        <f t="shared" si="1"/>
        <v>28600</v>
      </c>
    </row>
    <row r="38" spans="1:9" s="1" customFormat="1" ht="23.45" customHeight="1">
      <c r="A38" s="1" t="str">
        <f>IF(D38="","",
UPPER(B38)&amp;"-"&amp;LEFT(UPPER(C38),3)&amp;"-"&amp;TEXT(COUNTA($D$5:D38),"000"))</f>
        <v>ACC-JAB-034</v>
      </c>
      <c r="B38" s="1" t="s">
        <v>578</v>
      </c>
      <c r="C38" s="1" t="s">
        <v>229</v>
      </c>
      <c r="D38" s="22" t="s">
        <v>238</v>
      </c>
      <c r="E38" s="23" t="s">
        <v>239</v>
      </c>
      <c r="F38" s="31" t="s">
        <v>44</v>
      </c>
      <c r="G38" s="32">
        <v>26000</v>
      </c>
      <c r="H38" s="189">
        <f t="shared" si="0"/>
        <v>2600</v>
      </c>
      <c r="I38" s="189">
        <f t="shared" si="1"/>
        <v>28600</v>
      </c>
    </row>
    <row r="39" spans="1:9" s="1" customFormat="1" ht="23.45" customHeight="1" thickBot="1">
      <c r="A39" s="1" t="str">
        <f>IF(D39="","",
UPPER(B39)&amp;"-"&amp;LEFT(UPPER(C39),3)&amp;"-"&amp;TEXT(COUNTA($D$5:D39),"000"))</f>
        <v>ACC-JAB-035</v>
      </c>
      <c r="B39" s="1" t="s">
        <v>578</v>
      </c>
      <c r="C39" s="1" t="s">
        <v>229</v>
      </c>
      <c r="D39" s="33" t="s">
        <v>315</v>
      </c>
      <c r="E39" s="34" t="s">
        <v>316</v>
      </c>
      <c r="F39" s="35" t="s">
        <v>44</v>
      </c>
      <c r="G39" s="36">
        <v>31000</v>
      </c>
      <c r="H39" s="189">
        <f t="shared" si="0"/>
        <v>3100</v>
      </c>
      <c r="I39" s="189">
        <f t="shared" si="1"/>
        <v>34100</v>
      </c>
    </row>
  </sheetData>
  <mergeCells count="5">
    <mergeCell ref="D32:G32"/>
    <mergeCell ref="D1:G1"/>
    <mergeCell ref="D2:G2"/>
    <mergeCell ref="D4:G4"/>
    <mergeCell ref="D24:G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56A0-028B-4168-B781-DDDDA129B43A}">
  <sheetPr codeName="Sheet11">
    <tabColor theme="1"/>
  </sheetPr>
  <dimension ref="A1:I22"/>
  <sheetViews>
    <sheetView showGridLines="0" zoomScale="75" zoomScaleNormal="75" workbookViewId="0">
      <pane ySplit="2" topLeftCell="A3" activePane="bottomLeft" state="frozen"/>
      <selection pane="bottomLeft" activeCell="H1" sqref="H1:H1048576"/>
    </sheetView>
  </sheetViews>
  <sheetFormatPr defaultColWidth="8.5" defaultRowHeight="15.75"/>
  <cols>
    <col min="1" max="1" width="16.75" style="6" bestFit="1" customWidth="1"/>
    <col min="2" max="2" width="7.625" style="6" bestFit="1" customWidth="1"/>
    <col min="3" max="3" width="15.625" style="6" bestFit="1" customWidth="1"/>
    <col min="4" max="4" width="20.5" style="42" customWidth="1"/>
    <col min="5" max="5" width="64.625" style="42" bestFit="1" customWidth="1"/>
    <col min="6" max="6" width="15.5" style="42" customWidth="1"/>
    <col min="7" max="7" width="15.5" style="45" hidden="1" customWidth="1"/>
    <col min="8" max="8" width="11.5" style="6" hidden="1" customWidth="1"/>
    <col min="9" max="9" width="12.625" style="6" bestFit="1" customWidth="1"/>
    <col min="10" max="16384" width="8.5" style="6"/>
  </cols>
  <sheetData>
    <row r="1" spans="1:9" ht="16.5" thickBot="1"/>
    <row r="2" spans="1:9" ht="34.5">
      <c r="A2" s="182" t="s">
        <v>546</v>
      </c>
      <c r="B2" s="182" t="s">
        <v>547</v>
      </c>
      <c r="C2" s="182" t="s">
        <v>548</v>
      </c>
      <c r="D2" s="257" t="s">
        <v>240</v>
      </c>
      <c r="E2" s="258"/>
      <c r="F2" s="258"/>
      <c r="G2" s="258"/>
    </row>
    <row r="3" spans="1:9" ht="25.35" customHeight="1" thickBot="1">
      <c r="B3" s="6" t="s">
        <v>577</v>
      </c>
      <c r="C3" s="6" t="s">
        <v>565</v>
      </c>
      <c r="D3" s="67" t="s">
        <v>16</v>
      </c>
      <c r="E3" s="68" t="s">
        <v>17</v>
      </c>
      <c r="F3" s="68"/>
      <c r="G3" s="69" t="s">
        <v>18</v>
      </c>
    </row>
    <row r="4" spans="1:9" ht="25.35" customHeight="1" thickBot="1">
      <c r="B4" s="6" t="s">
        <v>577</v>
      </c>
      <c r="C4" s="6" t="s">
        <v>565</v>
      </c>
      <c r="D4" s="259" t="s">
        <v>241</v>
      </c>
      <c r="E4" s="260"/>
      <c r="F4" s="260"/>
      <c r="G4" s="260"/>
      <c r="H4" s="192" t="s">
        <v>543</v>
      </c>
      <c r="I4" s="192" t="s">
        <v>542</v>
      </c>
    </row>
    <row r="5" spans="1:9" ht="25.35" customHeight="1" thickBot="1">
      <c r="A5" s="6" t="str">
        <f>IF(D5="","",
UPPER(B5)&amp;"-"&amp;LEFT(UPPER(C5),3)&amp;"-"&amp;TEXT(COUNTA($D$5:D5),"000"))</f>
        <v>STAR-KIT-001</v>
      </c>
      <c r="B5" s="6" t="s">
        <v>577</v>
      </c>
      <c r="C5" s="6" t="s">
        <v>565</v>
      </c>
      <c r="D5" s="24">
        <v>1</v>
      </c>
      <c r="E5" s="73" t="s">
        <v>242</v>
      </c>
      <c r="F5" s="29" t="s">
        <v>44</v>
      </c>
      <c r="G5" s="30">
        <v>41000</v>
      </c>
      <c r="H5" s="193">
        <f>G5*10%</f>
        <v>4100</v>
      </c>
      <c r="I5" s="193">
        <f>G5+H5</f>
        <v>45100</v>
      </c>
    </row>
    <row r="6" spans="1:9" s="1" customFormat="1" ht="30" customHeight="1" thickBot="1">
      <c r="A6" s="6" t="str">
        <f>IF(D6="","",
UPPER(B6)&amp;"-"&amp;LEFT(UPPER(C6),3)&amp;"-"&amp;TEXT(COUNTA($D$5:D6),"000"))</f>
        <v>STAR-CAB-002</v>
      </c>
      <c r="B6" s="6" t="s">
        <v>577</v>
      </c>
      <c r="C6" s="1" t="s">
        <v>566</v>
      </c>
      <c r="D6" s="259" t="s">
        <v>243</v>
      </c>
      <c r="E6" s="260"/>
      <c r="F6" s="260"/>
      <c r="G6" s="260"/>
      <c r="H6" s="193">
        <f t="shared" ref="H6:H18" si="0">G6*10%</f>
        <v>0</v>
      </c>
      <c r="I6" s="193">
        <f t="shared" ref="I6:I18" si="1">G6+H6</f>
        <v>0</v>
      </c>
    </row>
    <row r="7" spans="1:9" s="1" customFormat="1" ht="23.85" customHeight="1" thickBot="1">
      <c r="A7" s="6" t="str">
        <f>IF(D7="","",
UPPER(B7)&amp;"-"&amp;LEFT(UPPER(C7),3)&amp;"-"&amp;TEXT(COUNTA($D$5:D7),"000"))</f>
        <v>STAR-CAB-003</v>
      </c>
      <c r="B7" s="6" t="s">
        <v>577</v>
      </c>
      <c r="C7" s="1" t="s">
        <v>566</v>
      </c>
      <c r="D7" s="55">
        <v>2</v>
      </c>
      <c r="E7" s="105" t="s">
        <v>244</v>
      </c>
      <c r="F7" s="57" t="s">
        <v>44</v>
      </c>
      <c r="G7" s="58">
        <v>18000</v>
      </c>
      <c r="H7" s="193">
        <f t="shared" si="0"/>
        <v>1800</v>
      </c>
      <c r="I7" s="193">
        <f t="shared" si="1"/>
        <v>19800</v>
      </c>
    </row>
    <row r="8" spans="1:9" s="1" customFormat="1" ht="30" customHeight="1" thickBot="1">
      <c r="A8" s="6" t="str">
        <f>IF(D8="","",
UPPER(B8)&amp;"-"&amp;LEFT(UPPER(C8),3)&amp;"-"&amp;TEXT(COUNTA($D$5:D8),"000"))</f>
        <v>STAR-MIN-004</v>
      </c>
      <c r="B8" s="6" t="s">
        <v>577</v>
      </c>
      <c r="C8" s="1" t="s">
        <v>567</v>
      </c>
      <c r="D8" s="259" t="s">
        <v>245</v>
      </c>
      <c r="E8" s="260"/>
      <c r="F8" s="260"/>
      <c r="G8" s="260"/>
      <c r="H8" s="193">
        <f t="shared" si="0"/>
        <v>0</v>
      </c>
      <c r="I8" s="193">
        <f t="shared" si="1"/>
        <v>0</v>
      </c>
    </row>
    <row r="9" spans="1:9" s="1" customFormat="1" ht="24.95" customHeight="1">
      <c r="A9" s="6" t="str">
        <f>IF(D9="","",
UPPER(B9)&amp;"-"&amp;LEFT(UPPER(C9),3)&amp;"-"&amp;TEXT(COUNTA($D$5:D9),"000"))</f>
        <v>STAR-MIN-005</v>
      </c>
      <c r="B9" s="6" t="s">
        <v>577</v>
      </c>
      <c r="C9" s="1" t="s">
        <v>567</v>
      </c>
      <c r="D9" s="24">
        <v>3</v>
      </c>
      <c r="E9" s="73" t="s">
        <v>246</v>
      </c>
      <c r="F9" s="46" t="s">
        <v>141</v>
      </c>
      <c r="G9" s="30">
        <v>4000</v>
      </c>
      <c r="H9" s="193">
        <f t="shared" si="0"/>
        <v>400</v>
      </c>
      <c r="I9" s="193">
        <f t="shared" si="1"/>
        <v>4400</v>
      </c>
    </row>
    <row r="10" spans="1:9" s="1" customFormat="1" ht="24.95" customHeight="1">
      <c r="A10" s="6" t="str">
        <f>IF(D10="","",
UPPER(B10)&amp;"-"&amp;LEFT(UPPER(C10),3)&amp;"-"&amp;TEXT(COUNTA($D$5:D10),"000"))</f>
        <v>STAR-MIN-006</v>
      </c>
      <c r="B10" s="6" t="s">
        <v>577</v>
      </c>
      <c r="C10" s="1" t="s">
        <v>567</v>
      </c>
      <c r="D10" s="22">
        <v>4</v>
      </c>
      <c r="E10" s="74" t="s">
        <v>247</v>
      </c>
      <c r="F10" s="31" t="s">
        <v>44</v>
      </c>
      <c r="G10" s="32">
        <v>5500</v>
      </c>
      <c r="H10" s="193">
        <f t="shared" si="0"/>
        <v>550</v>
      </c>
      <c r="I10" s="193">
        <f t="shared" si="1"/>
        <v>6050</v>
      </c>
    </row>
    <row r="11" spans="1:9" s="1" customFormat="1" ht="24.95" customHeight="1">
      <c r="A11" s="6" t="str">
        <f>IF(D11="","",
UPPER(B11)&amp;"-"&amp;LEFT(UPPER(C11),3)&amp;"-"&amp;TEXT(COUNTA($D$5:D11),"000"))</f>
        <v>STAR-MIN-007</v>
      </c>
      <c r="B11" s="6" t="s">
        <v>577</v>
      </c>
      <c r="C11" s="1" t="s">
        <v>567</v>
      </c>
      <c r="D11" s="22">
        <v>5</v>
      </c>
      <c r="E11" s="74" t="s">
        <v>248</v>
      </c>
      <c r="F11" s="31" t="s">
        <v>44</v>
      </c>
      <c r="G11" s="32">
        <v>5500</v>
      </c>
      <c r="H11" s="193">
        <f t="shared" si="0"/>
        <v>550</v>
      </c>
      <c r="I11" s="193">
        <f t="shared" si="1"/>
        <v>6050</v>
      </c>
    </row>
    <row r="12" spans="1:9" s="1" customFormat="1" ht="24.95" customHeight="1">
      <c r="A12" s="6" t="str">
        <f>IF(D12="","",
UPPER(B12)&amp;"-"&amp;LEFT(UPPER(C12),3)&amp;"-"&amp;TEXT(COUNTA($D$5:D12),"000"))</f>
        <v>STAR-MIN-008</v>
      </c>
      <c r="B12" s="6" t="s">
        <v>577</v>
      </c>
      <c r="C12" s="1" t="s">
        <v>567</v>
      </c>
      <c r="D12" s="22">
        <v>6</v>
      </c>
      <c r="E12" s="74" t="s">
        <v>249</v>
      </c>
      <c r="F12" s="31" t="s">
        <v>44</v>
      </c>
      <c r="G12" s="32">
        <v>4000</v>
      </c>
      <c r="H12" s="193">
        <f t="shared" si="0"/>
        <v>400</v>
      </c>
      <c r="I12" s="193">
        <f t="shared" si="1"/>
        <v>4400</v>
      </c>
    </row>
    <row r="13" spans="1:9" s="1" customFormat="1" ht="24.95" customHeight="1">
      <c r="A13" s="6" t="str">
        <f>IF(D13="","",
UPPER(B13)&amp;"-"&amp;LEFT(UPPER(C13),3)&amp;"-"&amp;TEXT(COUNTA($D$5:D13),"000"))</f>
        <v>STAR-MIN-009</v>
      </c>
      <c r="B13" s="6" t="s">
        <v>577</v>
      </c>
      <c r="C13" s="1" t="s">
        <v>567</v>
      </c>
      <c r="D13" s="22">
        <v>7</v>
      </c>
      <c r="E13" s="74" t="s">
        <v>250</v>
      </c>
      <c r="F13" s="31" t="s">
        <v>44</v>
      </c>
      <c r="G13" s="32">
        <v>1800</v>
      </c>
      <c r="H13" s="193">
        <f t="shared" si="0"/>
        <v>180</v>
      </c>
      <c r="I13" s="193">
        <f t="shared" si="1"/>
        <v>1980</v>
      </c>
    </row>
    <row r="14" spans="1:9" s="1" customFormat="1" ht="24.95" customHeight="1">
      <c r="A14" s="6" t="str">
        <f>IF(D14="","",
UPPER(B14)&amp;"-"&amp;LEFT(UPPER(C14),3)&amp;"-"&amp;TEXT(COUNTA($D$5:D14),"000"))</f>
        <v>STAR-MIN-010</v>
      </c>
      <c r="B14" s="6" t="s">
        <v>577</v>
      </c>
      <c r="C14" s="1" t="s">
        <v>567</v>
      </c>
      <c r="D14" s="22">
        <v>8</v>
      </c>
      <c r="E14" s="74" t="s">
        <v>251</v>
      </c>
      <c r="F14" s="31" t="s">
        <v>44</v>
      </c>
      <c r="G14" s="32">
        <v>6000</v>
      </c>
      <c r="H14" s="193">
        <f t="shared" si="0"/>
        <v>600</v>
      </c>
      <c r="I14" s="193">
        <f t="shared" si="1"/>
        <v>6600</v>
      </c>
    </row>
    <row r="15" spans="1:9" s="1" customFormat="1" ht="24.95" customHeight="1">
      <c r="A15" s="6" t="str">
        <f>IF(D15="","",
UPPER(B15)&amp;"-"&amp;LEFT(UPPER(C15),3)&amp;"-"&amp;TEXT(COUNTA($D$5:D15),"000"))</f>
        <v>STAR-MIN-011</v>
      </c>
      <c r="B15" s="6" t="s">
        <v>577</v>
      </c>
      <c r="C15" s="1" t="s">
        <v>567</v>
      </c>
      <c r="D15" s="22">
        <v>9</v>
      </c>
      <c r="E15" s="74" t="s">
        <v>252</v>
      </c>
      <c r="F15" s="31" t="s">
        <v>44</v>
      </c>
      <c r="G15" s="32">
        <v>6000</v>
      </c>
      <c r="H15" s="193">
        <f t="shared" si="0"/>
        <v>600</v>
      </c>
      <c r="I15" s="193">
        <f t="shared" si="1"/>
        <v>6600</v>
      </c>
    </row>
    <row r="16" spans="1:9" s="1" customFormat="1" ht="24.95" customHeight="1">
      <c r="A16" s="6" t="str">
        <f>IF(D16="","",
UPPER(B16)&amp;"-"&amp;LEFT(UPPER(C16),3)&amp;"-"&amp;TEXT(COUNTA($D$5:D16),"000"))</f>
        <v>STAR-MIN-012</v>
      </c>
      <c r="B16" s="6" t="s">
        <v>577</v>
      </c>
      <c r="C16" s="1" t="s">
        <v>567</v>
      </c>
      <c r="D16" s="22">
        <v>10</v>
      </c>
      <c r="E16" s="74" t="s">
        <v>253</v>
      </c>
      <c r="F16" s="46" t="s">
        <v>141</v>
      </c>
      <c r="G16" s="32">
        <v>8000</v>
      </c>
      <c r="H16" s="193">
        <f t="shared" si="0"/>
        <v>800</v>
      </c>
      <c r="I16" s="193">
        <f t="shared" si="1"/>
        <v>8800</v>
      </c>
    </row>
    <row r="17" spans="1:9" s="1" customFormat="1" ht="24.95" customHeight="1">
      <c r="A17" s="6" t="str">
        <f>IF(D17="","",
UPPER(B17)&amp;"-"&amp;LEFT(UPPER(C17),3)&amp;"-"&amp;TEXT(COUNTA($D$5:D17),"000"))</f>
        <v>STAR-MIN-013</v>
      </c>
      <c r="B17" s="6" t="s">
        <v>577</v>
      </c>
      <c r="C17" s="1" t="s">
        <v>567</v>
      </c>
      <c r="D17" s="22">
        <v>11</v>
      </c>
      <c r="E17" s="74" t="s">
        <v>254</v>
      </c>
      <c r="F17" s="31" t="s">
        <v>44</v>
      </c>
      <c r="G17" s="32">
        <v>9500</v>
      </c>
      <c r="H17" s="193">
        <f t="shared" si="0"/>
        <v>950</v>
      </c>
      <c r="I17" s="193">
        <f t="shared" si="1"/>
        <v>10450</v>
      </c>
    </row>
    <row r="18" spans="1:9" s="1" customFormat="1" ht="24.95" customHeight="1" thickBot="1">
      <c r="A18" s="6" t="str">
        <f>IF(D18="","",
UPPER(B18)&amp;"-"&amp;LEFT(UPPER(C18),3)&amp;"-"&amp;TEXT(COUNTA($D$5:D18),"000"))</f>
        <v>STAR-MIN-014</v>
      </c>
      <c r="B18" s="6" t="s">
        <v>577</v>
      </c>
      <c r="C18" s="1" t="s">
        <v>567</v>
      </c>
      <c r="D18" s="33">
        <v>12</v>
      </c>
      <c r="E18" s="75" t="s">
        <v>255</v>
      </c>
      <c r="F18" s="35" t="s">
        <v>44</v>
      </c>
      <c r="G18" s="36">
        <v>4000</v>
      </c>
      <c r="H18" s="193">
        <f t="shared" si="0"/>
        <v>400</v>
      </c>
      <c r="I18" s="193">
        <f t="shared" si="1"/>
        <v>4400</v>
      </c>
    </row>
    <row r="19" spans="1:9" s="1" customFormat="1" ht="15" customHeight="1">
      <c r="D19" s="37"/>
      <c r="E19" s="37"/>
      <c r="F19" s="37"/>
      <c r="G19" s="40"/>
    </row>
    <row r="20" spans="1:9" s="1" customFormat="1">
      <c r="D20" s="37"/>
      <c r="E20" s="37"/>
      <c r="F20" s="37"/>
      <c r="G20" s="40"/>
    </row>
    <row r="21" spans="1:9" s="1" customFormat="1">
      <c r="D21" s="37"/>
      <c r="E21" s="37"/>
      <c r="F21" s="37"/>
      <c r="G21" s="40"/>
    </row>
    <row r="22" spans="1:9" ht="18" customHeight="1"/>
  </sheetData>
  <mergeCells count="4">
    <mergeCell ref="D2:G2"/>
    <mergeCell ref="D4:G4"/>
    <mergeCell ref="D6:G6"/>
    <mergeCell ref="D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863B-8220-4635-8A4E-5ED193F0295D}">
  <sheetPr codeName="Sheet12">
    <tabColor theme="1"/>
  </sheetPr>
  <dimension ref="A1:I27"/>
  <sheetViews>
    <sheetView showGridLines="0" zoomScale="75" zoomScaleNormal="75" workbookViewId="0">
      <pane ySplit="3" topLeftCell="A4" activePane="bottomLeft" state="frozen"/>
      <selection activeCell="B38" sqref="B38:I38"/>
      <selection pane="bottomLeft" activeCell="H1" sqref="H1:H1048576"/>
    </sheetView>
  </sheetViews>
  <sheetFormatPr defaultColWidth="9" defaultRowHeight="15.75"/>
  <cols>
    <col min="1" max="1" width="17.5" style="6" bestFit="1" customWidth="1"/>
    <col min="2" max="2" width="9" style="6"/>
    <col min="3" max="3" width="15.625" style="6" bestFit="1" customWidth="1"/>
    <col min="4" max="4" width="25.5" style="42" customWidth="1"/>
    <col min="5" max="5" width="75.5" style="42" customWidth="1"/>
    <col min="6" max="6" width="15.5" style="43" customWidth="1"/>
    <col min="7" max="7" width="15.5" style="45" hidden="1" customWidth="1"/>
    <col min="8" max="8" width="11.75" style="6" hidden="1" customWidth="1"/>
    <col min="9" max="9" width="11.5" style="6" bestFit="1" customWidth="1"/>
    <col min="10" max="16384" width="9" style="6"/>
  </cols>
  <sheetData>
    <row r="1" spans="1:9" ht="15" customHeight="1" thickBot="1">
      <c r="D1" s="232"/>
      <c r="E1" s="232"/>
      <c r="F1" s="232"/>
      <c r="G1" s="232"/>
    </row>
    <row r="2" spans="1:9" s="1" customFormat="1" ht="34.5">
      <c r="D2" s="257" t="s">
        <v>256</v>
      </c>
      <c r="E2" s="258"/>
      <c r="F2" s="258"/>
      <c r="G2" s="258"/>
    </row>
    <row r="3" spans="1:9" s="1" customFormat="1" ht="25.35" customHeight="1">
      <c r="A3" s="182" t="s">
        <v>546</v>
      </c>
      <c r="B3" s="182" t="s">
        <v>547</v>
      </c>
      <c r="C3" s="182" t="s">
        <v>548</v>
      </c>
      <c r="D3" s="65" t="s">
        <v>16</v>
      </c>
      <c r="E3" s="63" t="s">
        <v>17</v>
      </c>
      <c r="F3" s="63"/>
      <c r="G3" s="64" t="s">
        <v>18</v>
      </c>
    </row>
    <row r="4" spans="1:9" s="1" customFormat="1" ht="30" customHeight="1">
      <c r="B4" s="1" t="s">
        <v>576</v>
      </c>
      <c r="C4" s="1" t="s">
        <v>588</v>
      </c>
      <c r="D4" s="206" t="s">
        <v>257</v>
      </c>
      <c r="E4" s="207"/>
      <c r="F4" s="207"/>
      <c r="G4" s="207"/>
      <c r="H4" s="187" t="s">
        <v>545</v>
      </c>
      <c r="I4" s="188" t="s">
        <v>542</v>
      </c>
    </row>
    <row r="5" spans="1:9" s="1" customFormat="1" ht="22.35" customHeight="1">
      <c r="A5" s="1" t="str">
        <f>IF(D5="","",
UPPER(B5)&amp;"-"&amp;LEFT(UPPER(C5),3)&amp;"-"&amp;TEXT(COUNTA($D$5:D5),"000"))</f>
        <v>KING-BAG-001</v>
      </c>
      <c r="B5" s="1" t="s">
        <v>576</v>
      </c>
      <c r="C5" s="1" t="s">
        <v>588</v>
      </c>
      <c r="D5" s="22" t="s">
        <v>258</v>
      </c>
      <c r="E5" s="113" t="s">
        <v>259</v>
      </c>
      <c r="F5" s="31" t="s">
        <v>44</v>
      </c>
      <c r="G5" s="32">
        <v>3000</v>
      </c>
      <c r="H5" s="189">
        <f>G5*10%</f>
        <v>300</v>
      </c>
      <c r="I5" s="189">
        <f>G5+H5</f>
        <v>3300</v>
      </c>
    </row>
    <row r="6" spans="1:9" s="1" customFormat="1" ht="22.35" customHeight="1">
      <c r="A6" s="1" t="str">
        <f>IF(D6="","",
UPPER(B6)&amp;"-"&amp;LEFT(UPPER(C6),3)&amp;"-"&amp;TEXT(COUNTA($D$5:D6),"000"))</f>
        <v>KING-BAG-002</v>
      </c>
      <c r="B6" s="1" t="s">
        <v>576</v>
      </c>
      <c r="C6" s="1" t="s">
        <v>588</v>
      </c>
      <c r="D6" s="22" t="s">
        <v>260</v>
      </c>
      <c r="E6" s="113" t="s">
        <v>261</v>
      </c>
      <c r="F6" s="31" t="s">
        <v>44</v>
      </c>
      <c r="G6" s="32">
        <v>3000</v>
      </c>
      <c r="H6" s="189">
        <f t="shared" ref="H6:H10" si="0">G6*10%</f>
        <v>300</v>
      </c>
      <c r="I6" s="189">
        <f t="shared" ref="I6:I10" si="1">G6+H6</f>
        <v>3300</v>
      </c>
    </row>
    <row r="7" spans="1:9" s="1" customFormat="1" ht="22.35" customHeight="1">
      <c r="A7" s="1" t="str">
        <f>IF(D7="","",
UPPER(B7)&amp;"-"&amp;LEFT(UPPER(C7),3)&amp;"-"&amp;TEXT(COUNTA($D$5:D7),"000"))</f>
        <v>KING-BAG-003</v>
      </c>
      <c r="B7" s="1" t="s">
        <v>576</v>
      </c>
      <c r="C7" s="1" t="s">
        <v>588</v>
      </c>
      <c r="D7" s="114" t="s">
        <v>262</v>
      </c>
      <c r="E7" s="23" t="s">
        <v>263</v>
      </c>
      <c r="F7" s="31" t="s">
        <v>44</v>
      </c>
      <c r="G7" s="32">
        <v>3200</v>
      </c>
      <c r="H7" s="189">
        <f t="shared" si="0"/>
        <v>320</v>
      </c>
      <c r="I7" s="189">
        <f t="shared" si="1"/>
        <v>3520</v>
      </c>
    </row>
    <row r="8" spans="1:9" s="1" customFormat="1" ht="22.35" customHeight="1">
      <c r="A8" s="1" t="str">
        <f>IF(D8="","",
UPPER(B8)&amp;"-"&amp;LEFT(UPPER(C8),3)&amp;"-"&amp;TEXT(COUNTA($D$5:D8),"000"))</f>
        <v>KING-BAG-004</v>
      </c>
      <c r="B8" s="1" t="s">
        <v>576</v>
      </c>
      <c r="C8" s="1" t="s">
        <v>588</v>
      </c>
      <c r="D8" s="114" t="s">
        <v>264</v>
      </c>
      <c r="E8" s="23" t="s">
        <v>265</v>
      </c>
      <c r="F8" s="31" t="s">
        <v>44</v>
      </c>
      <c r="G8" s="32">
        <v>3200</v>
      </c>
      <c r="H8" s="189">
        <f t="shared" si="0"/>
        <v>320</v>
      </c>
      <c r="I8" s="189">
        <f t="shared" si="1"/>
        <v>3520</v>
      </c>
    </row>
    <row r="9" spans="1:9" s="1" customFormat="1" ht="22.35" customHeight="1">
      <c r="A9" s="1" t="str">
        <f>IF(D9="","",
UPPER(B9)&amp;"-"&amp;LEFT(UPPER(C9),3)&amp;"-"&amp;TEXT(COUNTA($D$5:D9),"000"))</f>
        <v>KING-BAG-005</v>
      </c>
      <c r="B9" s="1" t="s">
        <v>576</v>
      </c>
      <c r="C9" s="1" t="s">
        <v>588</v>
      </c>
      <c r="D9" s="114" t="s">
        <v>266</v>
      </c>
      <c r="E9" s="23" t="s">
        <v>267</v>
      </c>
      <c r="F9" s="31" t="s">
        <v>44</v>
      </c>
      <c r="G9" s="32">
        <v>3700</v>
      </c>
      <c r="H9" s="189">
        <f t="shared" si="0"/>
        <v>370</v>
      </c>
      <c r="I9" s="189">
        <f t="shared" si="1"/>
        <v>4070</v>
      </c>
    </row>
    <row r="10" spans="1:9" s="1" customFormat="1" ht="22.35" customHeight="1" thickBot="1">
      <c r="A10" s="1" t="str">
        <f>IF(D10="","",
UPPER(B10)&amp;"-"&amp;LEFT(UPPER(C10),3)&amp;"-"&amp;TEXT(COUNTA($D$5:D10),"000"))</f>
        <v>KING-BAG-006</v>
      </c>
      <c r="B10" s="1" t="s">
        <v>576</v>
      </c>
      <c r="C10" s="1" t="s">
        <v>588</v>
      </c>
      <c r="D10" s="118" t="s">
        <v>268</v>
      </c>
      <c r="E10" s="34" t="s">
        <v>269</v>
      </c>
      <c r="F10" s="35" t="s">
        <v>44</v>
      </c>
      <c r="G10" s="36">
        <v>5700</v>
      </c>
      <c r="H10" s="189">
        <f t="shared" si="0"/>
        <v>570</v>
      </c>
      <c r="I10" s="189">
        <f t="shared" si="1"/>
        <v>6270</v>
      </c>
    </row>
    <row r="11" spans="1:9" s="1" customFormat="1" ht="22.35" customHeight="1">
      <c r="D11" s="115"/>
      <c r="E11" s="116"/>
      <c r="F11" s="117"/>
      <c r="G11" s="112"/>
    </row>
    <row r="12" spans="1:9" s="1" customFormat="1">
      <c r="D12" s="37"/>
      <c r="E12" s="37"/>
      <c r="F12" s="38"/>
      <c r="G12" s="40"/>
    </row>
    <row r="22" spans="6:7">
      <c r="F22" s="45"/>
      <c r="G22" s="42"/>
    </row>
    <row r="23" spans="6:7">
      <c r="F23" s="45"/>
      <c r="G23" s="42"/>
    </row>
    <row r="24" spans="6:7">
      <c r="F24" s="45"/>
      <c r="G24" s="42"/>
    </row>
    <row r="25" spans="6:7">
      <c r="F25" s="45"/>
      <c r="G25" s="42"/>
    </row>
    <row r="26" spans="6:7">
      <c r="F26" s="45"/>
      <c r="G26" s="42"/>
    </row>
    <row r="27" spans="6:7">
      <c r="F27" s="45"/>
      <c r="G27" s="42"/>
    </row>
  </sheetData>
  <mergeCells count="3">
    <mergeCell ref="D1:G1"/>
    <mergeCell ref="D2:G2"/>
    <mergeCell ref="D4:G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4A09-4435-4486-ADBC-E3FDE98E6AEF}">
  <sheetPr codeName="Sheet13">
    <tabColor theme="4" tint="-0.249977111117893"/>
  </sheetPr>
  <dimension ref="A1:I11"/>
  <sheetViews>
    <sheetView showGridLines="0" zoomScale="85" zoomScaleNormal="75" workbookViewId="0">
      <pane ySplit="3" topLeftCell="A4" activePane="bottomLeft" state="frozen"/>
      <selection activeCell="B38" sqref="B38:I38"/>
      <selection pane="bottomLeft" activeCell="H1" sqref="H1:H1048576"/>
    </sheetView>
  </sheetViews>
  <sheetFormatPr defaultColWidth="8.625" defaultRowHeight="15.75"/>
  <cols>
    <col min="1" max="1" width="13.5" style="6" bestFit="1" customWidth="1"/>
    <col min="2" max="2" width="7.75" style="6" bestFit="1" customWidth="1"/>
    <col min="3" max="3" width="15.75" style="6" bestFit="1" customWidth="1"/>
    <col min="4" max="4" width="20.5" style="42" customWidth="1"/>
    <col min="5" max="5" width="70.5" style="42" customWidth="1"/>
    <col min="6" max="6" width="15.5" style="43" customWidth="1"/>
    <col min="7" max="7" width="15.5" style="45" hidden="1" customWidth="1"/>
    <col min="8" max="8" width="11.625" style="6" hidden="1" customWidth="1"/>
    <col min="9" max="9" width="11" style="6" bestFit="1" customWidth="1"/>
    <col min="10" max="16384" width="8.625" style="6"/>
  </cols>
  <sheetData>
    <row r="1" spans="1:9" ht="15" customHeight="1" thickBot="1">
      <c r="D1" s="219"/>
      <c r="E1" s="219"/>
      <c r="F1" s="219"/>
      <c r="G1" s="219"/>
    </row>
    <row r="2" spans="1:9" s="1" customFormat="1" ht="34.5">
      <c r="D2" s="261" t="s">
        <v>1</v>
      </c>
      <c r="E2" s="262"/>
      <c r="F2" s="262"/>
      <c r="G2" s="262"/>
    </row>
    <row r="3" spans="1:9" s="1" customFormat="1" ht="25.35" customHeight="1">
      <c r="A3" s="182" t="s">
        <v>546</v>
      </c>
      <c r="B3" s="182" t="s">
        <v>547</v>
      </c>
      <c r="C3" s="182" t="s">
        <v>548</v>
      </c>
      <c r="D3" s="108" t="s">
        <v>16</v>
      </c>
      <c r="E3" s="106" t="s">
        <v>17</v>
      </c>
      <c r="F3" s="106"/>
      <c r="G3" s="107" t="s">
        <v>18</v>
      </c>
    </row>
    <row r="4" spans="1:9" s="1" customFormat="1" ht="30" customHeight="1" thickBot="1">
      <c r="B4" s="1" t="s">
        <v>1</v>
      </c>
      <c r="C4" s="1" t="s">
        <v>568</v>
      </c>
      <c r="D4" s="263" t="s">
        <v>270</v>
      </c>
      <c r="E4" s="264"/>
      <c r="F4" s="264"/>
      <c r="G4" s="264"/>
      <c r="H4" s="188" t="s">
        <v>545</v>
      </c>
      <c r="I4" s="188" t="s">
        <v>542</v>
      </c>
    </row>
    <row r="5" spans="1:9" s="1" customFormat="1" ht="22.35" customHeight="1">
      <c r="A5" s="1" t="str">
        <f>IF(D5="","",
UPPER(B5)&amp;"-"&amp;LEFT(UPPER(C5),3)&amp;"-"&amp;TEXT(COUNTA($D$5:D5),"000"))</f>
        <v>RAMS-LAP-001</v>
      </c>
      <c r="B5" s="1" t="s">
        <v>1</v>
      </c>
      <c r="C5" s="1" t="s">
        <v>569</v>
      </c>
      <c r="D5" s="161">
        <v>1</v>
      </c>
      <c r="E5" s="162" t="s">
        <v>271</v>
      </c>
      <c r="F5" s="163" t="s">
        <v>19</v>
      </c>
      <c r="G5" s="164">
        <v>1000</v>
      </c>
      <c r="H5" s="189">
        <f>G5*10%</f>
        <v>100</v>
      </c>
      <c r="I5" s="189">
        <f>G5+H5</f>
        <v>1100</v>
      </c>
    </row>
    <row r="6" spans="1:9" s="1" customFormat="1" ht="22.35" customHeight="1">
      <c r="A6" s="1" t="str">
        <f>IF(D6="","",
UPPER(B6)&amp;"-"&amp;LEFT(UPPER(C6),3)&amp;"-"&amp;TEXT(COUNTA($D$5:D6),"000"))</f>
        <v>RAMS-LAP-002</v>
      </c>
      <c r="B6" s="1" t="s">
        <v>1</v>
      </c>
      <c r="C6" s="1" t="s">
        <v>570</v>
      </c>
      <c r="D6" s="22">
        <v>2</v>
      </c>
      <c r="E6" s="23" t="s">
        <v>272</v>
      </c>
      <c r="F6" s="31" t="s">
        <v>19</v>
      </c>
      <c r="G6" s="32">
        <v>4500</v>
      </c>
      <c r="H6" s="189">
        <f t="shared" ref="H6:H9" si="0">G6*10%</f>
        <v>450</v>
      </c>
      <c r="I6" s="189">
        <f t="shared" ref="I6:I9" si="1">G6+H6</f>
        <v>4950</v>
      </c>
    </row>
    <row r="7" spans="1:9" s="1" customFormat="1" ht="30" customHeight="1">
      <c r="A7" s="1" t="str">
        <f>IF(D7="","",
UPPER(B7)&amp;"-"&amp;LEFT(UPPER(C7),3)&amp;"-"&amp;TEXT(COUNTA($D$5:D7),"000"))</f>
        <v>--003</v>
      </c>
      <c r="D7" s="265" t="s">
        <v>273</v>
      </c>
      <c r="E7" s="266"/>
      <c r="F7" s="266"/>
      <c r="G7" s="266"/>
      <c r="H7" s="189">
        <f t="shared" si="0"/>
        <v>0</v>
      </c>
      <c r="I7" s="189">
        <f t="shared" si="1"/>
        <v>0</v>
      </c>
    </row>
    <row r="8" spans="1:9" s="1" customFormat="1" ht="22.35" customHeight="1">
      <c r="A8" s="1" t="str">
        <f>IF(D8="","",
UPPER(B8)&amp;"-"&amp;LEFT(UPPER(C8),3)&amp;"-"&amp;TEXT(COUNTA($D$5:D8),"000"))</f>
        <v>RAMS-DES-004</v>
      </c>
      <c r="B8" s="1" t="s">
        <v>1</v>
      </c>
      <c r="C8" s="1" t="s">
        <v>571</v>
      </c>
      <c r="D8" s="22" t="s">
        <v>274</v>
      </c>
      <c r="E8" s="23" t="s">
        <v>275</v>
      </c>
      <c r="F8" s="31" t="s">
        <v>19</v>
      </c>
      <c r="G8" s="32">
        <v>1000</v>
      </c>
      <c r="H8" s="189">
        <f t="shared" si="0"/>
        <v>100</v>
      </c>
      <c r="I8" s="189">
        <f t="shared" si="1"/>
        <v>1100</v>
      </c>
    </row>
    <row r="9" spans="1:9" s="1" customFormat="1" ht="22.35" customHeight="1" thickBot="1">
      <c r="A9" s="1" t="str">
        <f>IF(D9="","",
UPPER(B9)&amp;"-"&amp;LEFT(UPPER(C9),3)&amp;"-"&amp;TEXT(COUNTA($D$5:D9),"000"))</f>
        <v>RAMS-DES-005</v>
      </c>
      <c r="B9" s="1" t="s">
        <v>1</v>
      </c>
      <c r="C9" s="1" t="s">
        <v>572</v>
      </c>
      <c r="D9" s="33">
        <v>3</v>
      </c>
      <c r="E9" s="34" t="s">
        <v>317</v>
      </c>
      <c r="F9" s="35" t="s">
        <v>19</v>
      </c>
      <c r="G9" s="36">
        <v>3700</v>
      </c>
      <c r="H9" s="189">
        <f t="shared" si="0"/>
        <v>370</v>
      </c>
      <c r="I9" s="189">
        <f t="shared" si="1"/>
        <v>4070</v>
      </c>
    </row>
    <row r="10" spans="1:9" s="1" customFormat="1" ht="15.75" customHeight="1">
      <c r="D10" s="37"/>
      <c r="E10" s="37"/>
      <c r="F10" s="119"/>
      <c r="G10" s="39"/>
    </row>
    <row r="11" spans="1:9" ht="18" customHeight="1"/>
  </sheetData>
  <mergeCells count="4">
    <mergeCell ref="D1:G1"/>
    <mergeCell ref="D2:G2"/>
    <mergeCell ref="D4:G4"/>
    <mergeCell ref="D7:G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C0B4-0B0A-468C-A2BC-962EA13F715F}">
  <sheetPr codeName="Sheet14">
    <tabColor theme="4" tint="-0.249977111117893"/>
  </sheetPr>
  <dimension ref="A1:I29"/>
  <sheetViews>
    <sheetView showGridLines="0" zoomScale="75" zoomScaleNormal="75" workbookViewId="0">
      <pane ySplit="3" topLeftCell="A4" activePane="bottomLeft" state="frozen"/>
      <selection activeCell="B38" sqref="B38:I38"/>
      <selection pane="bottomLeft" activeCell="H1" sqref="H1:H1048576"/>
    </sheetView>
  </sheetViews>
  <sheetFormatPr defaultColWidth="9" defaultRowHeight="15.75"/>
  <cols>
    <col min="1" max="1" width="32.125" style="6" bestFit="1" customWidth="1"/>
    <col min="2" max="2" width="20.125" style="6" bestFit="1" customWidth="1"/>
    <col min="3" max="3" width="15.625" style="6" bestFit="1" customWidth="1"/>
    <col min="4" max="4" width="25.5" style="6" customWidth="1"/>
    <col min="5" max="5" width="75.5" style="6" customWidth="1"/>
    <col min="6" max="6" width="15.5" style="7" customWidth="1"/>
    <col min="7" max="7" width="15.5" style="8" hidden="1" customWidth="1"/>
    <col min="8" max="8" width="11.5" style="6" hidden="1" customWidth="1"/>
    <col min="9" max="9" width="12.625" style="6" bestFit="1" customWidth="1"/>
    <col min="10" max="16384" width="9" style="6"/>
  </cols>
  <sheetData>
    <row r="1" spans="1:9" ht="15" customHeight="1" thickBot="1">
      <c r="D1" s="267"/>
      <c r="E1" s="267"/>
      <c r="F1" s="267"/>
      <c r="G1" s="267"/>
    </row>
    <row r="2" spans="1:9" s="1" customFormat="1" ht="34.5">
      <c r="D2" s="261" t="s">
        <v>276</v>
      </c>
      <c r="E2" s="262"/>
      <c r="F2" s="262"/>
      <c r="G2" s="262"/>
    </row>
    <row r="3" spans="1:9" s="1" customFormat="1" ht="25.35" customHeight="1" thickBot="1">
      <c r="A3" s="182" t="s">
        <v>546</v>
      </c>
      <c r="B3" s="182" t="s">
        <v>547</v>
      </c>
      <c r="C3" s="182" t="s">
        <v>548</v>
      </c>
      <c r="D3" s="120" t="s">
        <v>16</v>
      </c>
      <c r="E3" s="121" t="s">
        <v>17</v>
      </c>
      <c r="F3" s="121"/>
      <c r="G3" s="122" t="s">
        <v>18</v>
      </c>
    </row>
    <row r="4" spans="1:9" s="1" customFormat="1" ht="30" customHeight="1" thickBot="1">
      <c r="D4" s="268" t="s">
        <v>277</v>
      </c>
      <c r="E4" s="269"/>
      <c r="F4" s="269"/>
      <c r="G4" s="269"/>
      <c r="H4" s="188" t="s">
        <v>543</v>
      </c>
      <c r="I4" s="188" t="s">
        <v>542</v>
      </c>
    </row>
    <row r="5" spans="1:9" s="1" customFormat="1" ht="23.45" customHeight="1">
      <c r="A5" s="1" t="str">
        <f>IF(D5="","",
UPPER(B5)&amp;"-"&amp;LEFT(UPPER(C5),3)&amp;"-"&amp;TEXT(COUNTA($D$5:D5),"000"))</f>
        <v>SSD-INT-001</v>
      </c>
      <c r="B5" s="1" t="s">
        <v>3</v>
      </c>
      <c r="C5" s="1" t="s">
        <v>589</v>
      </c>
      <c r="D5" s="123" t="s">
        <v>278</v>
      </c>
      <c r="E5" s="59" t="s">
        <v>279</v>
      </c>
      <c r="F5" s="29" t="s">
        <v>19</v>
      </c>
      <c r="G5" s="30">
        <v>10500</v>
      </c>
      <c r="H5" s="189">
        <f>G5*10%</f>
        <v>1050</v>
      </c>
      <c r="I5" s="189">
        <f>G5+H5</f>
        <v>11550</v>
      </c>
    </row>
    <row r="6" spans="1:9" s="1" customFormat="1" ht="23.45" customHeight="1">
      <c r="A6" s="1" t="str">
        <f>IF(D6="","",
UPPER(B6)&amp;"-"&amp;LEFT(UPPER(C6),3)&amp;"-"&amp;TEXT(COUNTA($D$5:D6),"000"))</f>
        <v>SSD-INT-002</v>
      </c>
      <c r="B6" s="1" t="s">
        <v>3</v>
      </c>
      <c r="C6" s="1" t="s">
        <v>589</v>
      </c>
      <c r="D6" s="114" t="s">
        <v>280</v>
      </c>
      <c r="E6" s="23" t="s">
        <v>281</v>
      </c>
      <c r="F6" s="31" t="s">
        <v>19</v>
      </c>
      <c r="G6" s="32">
        <v>11000</v>
      </c>
      <c r="H6" s="189">
        <f t="shared" ref="H6:H11" si="0">G6*10%</f>
        <v>1100</v>
      </c>
      <c r="I6" s="189">
        <f t="shared" ref="I6:I11" si="1">G6+H6</f>
        <v>12100</v>
      </c>
    </row>
    <row r="7" spans="1:9" s="1" customFormat="1" ht="30" customHeight="1">
      <c r="A7" s="1" t="str">
        <f>IF(D7="","",
UPPER(B7)&amp;"-"&amp;LEFT(UPPER(C7),3)&amp;"-"&amp;TEXT(COUNTA($D$5:D7),"000"))</f>
        <v>SSD-INT-003</v>
      </c>
      <c r="B7" s="1" t="s">
        <v>3</v>
      </c>
      <c r="C7" s="1" t="s">
        <v>573</v>
      </c>
      <c r="D7" s="265" t="s">
        <v>282</v>
      </c>
      <c r="E7" s="266"/>
      <c r="F7" s="266"/>
      <c r="G7" s="266"/>
      <c r="H7" s="189">
        <f t="shared" si="0"/>
        <v>0</v>
      </c>
      <c r="I7" s="189">
        <f t="shared" si="1"/>
        <v>0</v>
      </c>
    </row>
    <row r="8" spans="1:9" s="1" customFormat="1" ht="22.35" customHeight="1">
      <c r="A8" s="1" t="str">
        <f>IF(D8="","",
UPPER(B8)&amp;"-"&amp;LEFT(UPPER(C8),3)&amp;"-"&amp;TEXT(COUNTA($D$5:D8),"000"))</f>
        <v>SSD-INT-004</v>
      </c>
      <c r="B8" s="1" t="s">
        <v>3</v>
      </c>
      <c r="C8" s="1" t="s">
        <v>573</v>
      </c>
      <c r="D8" s="114" t="s">
        <v>283</v>
      </c>
      <c r="E8" s="23" t="s">
        <v>284</v>
      </c>
      <c r="F8" s="31" t="s">
        <v>19</v>
      </c>
      <c r="G8" s="32">
        <v>11000</v>
      </c>
      <c r="H8" s="189">
        <f t="shared" si="0"/>
        <v>1100</v>
      </c>
      <c r="I8" s="189">
        <f t="shared" si="1"/>
        <v>12100</v>
      </c>
    </row>
    <row r="9" spans="1:9" s="1" customFormat="1" ht="22.35" customHeight="1">
      <c r="A9" s="1" t="str">
        <f>IF(D9="","",
UPPER(B9)&amp;"-"&amp;LEFT(UPPER(C9),3)&amp;"-"&amp;TEXT(COUNTA($D$5:D9),"000"))</f>
        <v>SSD-INT-005</v>
      </c>
      <c r="B9" s="1" t="s">
        <v>3</v>
      </c>
      <c r="C9" s="1" t="s">
        <v>573</v>
      </c>
      <c r="D9" s="114" t="s">
        <v>529</v>
      </c>
      <c r="E9" s="23" t="s">
        <v>528</v>
      </c>
      <c r="F9" s="31" t="s">
        <v>19</v>
      </c>
      <c r="G9" s="32">
        <v>11000</v>
      </c>
      <c r="H9" s="189">
        <f t="shared" si="0"/>
        <v>1100</v>
      </c>
      <c r="I9" s="189">
        <f t="shared" si="1"/>
        <v>12100</v>
      </c>
    </row>
    <row r="10" spans="1:9" s="1" customFormat="1" ht="30" customHeight="1">
      <c r="A10" s="1" t="str">
        <f>IF(D10="","",
UPPER(B10)&amp;"-"&amp;LEFT(UPPER(C10),3)&amp;"-"&amp;TEXT(COUNTA($D$5:D10),"000"))</f>
        <v>SSD-INT-006</v>
      </c>
      <c r="B10" s="1" t="s">
        <v>3</v>
      </c>
      <c r="C10" s="1" t="s">
        <v>573</v>
      </c>
      <c r="D10" s="265" t="s">
        <v>285</v>
      </c>
      <c r="E10" s="266"/>
      <c r="F10" s="266"/>
      <c r="G10" s="266"/>
      <c r="H10" s="189">
        <f t="shared" si="0"/>
        <v>0</v>
      </c>
      <c r="I10" s="189">
        <f t="shared" si="1"/>
        <v>0</v>
      </c>
    </row>
    <row r="11" spans="1:9" s="1" customFormat="1" ht="19.5" customHeight="1" thickBot="1">
      <c r="A11" s="1" t="str">
        <f>IF(D11="","",
UPPER(B11)&amp;"-"&amp;LEFT(UPPER(C11),3)&amp;"-"&amp;TEXT(COUNTA($D$5:D11),"000"))</f>
        <v>SSD-INT-007</v>
      </c>
      <c r="B11" s="1" t="s">
        <v>3</v>
      </c>
      <c r="C11" s="1" t="s">
        <v>573</v>
      </c>
      <c r="D11" s="118">
        <v>1</v>
      </c>
      <c r="E11" s="34" t="s">
        <v>286</v>
      </c>
      <c r="F11" s="35" t="s">
        <v>19</v>
      </c>
      <c r="G11" s="36">
        <v>3000</v>
      </c>
      <c r="H11" s="189">
        <f t="shared" si="0"/>
        <v>300</v>
      </c>
      <c r="I11" s="189">
        <f t="shared" si="1"/>
        <v>3300</v>
      </c>
    </row>
    <row r="12" spans="1:9" s="1" customFormat="1" ht="22.35" customHeight="1">
      <c r="D12" s="14"/>
      <c r="E12" s="15"/>
      <c r="F12" s="16"/>
      <c r="G12" s="17"/>
    </row>
    <row r="13" spans="1:9" s="1" customFormat="1" ht="22.35" customHeight="1">
      <c r="D13" s="14"/>
      <c r="E13" s="15"/>
      <c r="F13" s="16"/>
      <c r="G13" s="17"/>
    </row>
    <row r="14" spans="1:9" s="1" customFormat="1">
      <c r="F14" s="11"/>
      <c r="G14" s="10"/>
    </row>
    <row r="24" spans="6:7">
      <c r="F24" s="8"/>
      <c r="G24" s="6"/>
    </row>
    <row r="25" spans="6:7">
      <c r="F25" s="8"/>
      <c r="G25" s="6"/>
    </row>
    <row r="26" spans="6:7">
      <c r="F26" s="8"/>
      <c r="G26" s="6"/>
    </row>
    <row r="27" spans="6:7">
      <c r="F27" s="8"/>
      <c r="G27" s="6"/>
    </row>
    <row r="28" spans="6:7">
      <c r="F28" s="8"/>
      <c r="G28" s="6"/>
    </row>
    <row r="29" spans="6:7">
      <c r="F29" s="8"/>
      <c r="G29" s="6"/>
    </row>
  </sheetData>
  <mergeCells count="5">
    <mergeCell ref="D1:G1"/>
    <mergeCell ref="D2:G2"/>
    <mergeCell ref="D4:G4"/>
    <mergeCell ref="D7:G7"/>
    <mergeCell ref="D10:G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C48F-A703-4867-BB51-92FB78AE39AE}">
  <sheetPr codeName="Sheet15">
    <tabColor rgb="FF00B0F0"/>
  </sheetPr>
  <dimension ref="A1:I6"/>
  <sheetViews>
    <sheetView showGridLines="0" zoomScale="75" zoomScaleNormal="75" workbookViewId="0">
      <pane ySplit="3" topLeftCell="A4" activePane="bottomLeft" state="frozen"/>
      <selection activeCell="B38" sqref="B38:I38"/>
      <selection pane="bottomLeft" activeCell="G3" sqref="G1:G1048576"/>
    </sheetView>
  </sheetViews>
  <sheetFormatPr defaultColWidth="9" defaultRowHeight="12"/>
  <cols>
    <col min="1" max="1" width="14" style="19" bestFit="1" customWidth="1"/>
    <col min="2" max="2" width="7.625" style="19" bestFit="1" customWidth="1"/>
    <col min="3" max="3" width="15.625" style="19" bestFit="1" customWidth="1"/>
    <col min="4" max="4" width="20.5" style="127" customWidth="1"/>
    <col min="5" max="5" width="75.5" style="127" customWidth="1"/>
    <col min="6" max="6" width="15.5" style="128" customWidth="1"/>
    <col min="7" max="7" width="15.5" style="127" hidden="1" customWidth="1"/>
    <col min="8" max="8" width="0" style="19" hidden="1" customWidth="1"/>
    <col min="9" max="9" width="10.5" style="19" bestFit="1" customWidth="1"/>
    <col min="10" max="16384" width="9" style="19"/>
  </cols>
  <sheetData>
    <row r="1" spans="1:9" s="6" customFormat="1" ht="15" customHeight="1" thickBot="1">
      <c r="D1" s="219"/>
      <c r="E1" s="219"/>
      <c r="F1" s="219"/>
      <c r="G1" s="219"/>
    </row>
    <row r="2" spans="1:9" s="18" customFormat="1" ht="34.5">
      <c r="D2" s="220" t="s">
        <v>287</v>
      </c>
      <c r="E2" s="221"/>
      <c r="F2" s="221"/>
      <c r="G2" s="221"/>
    </row>
    <row r="3" spans="1:9" s="18" customFormat="1" ht="25.35" customHeight="1">
      <c r="A3" s="182" t="s">
        <v>546</v>
      </c>
      <c r="B3" s="182" t="s">
        <v>547</v>
      </c>
      <c r="C3" s="182" t="s">
        <v>548</v>
      </c>
      <c r="D3" s="50" t="s">
        <v>16</v>
      </c>
      <c r="E3" s="47" t="s">
        <v>17</v>
      </c>
      <c r="F3" s="47"/>
      <c r="G3" s="48" t="s">
        <v>18</v>
      </c>
    </row>
    <row r="4" spans="1:9" s="1" customFormat="1" ht="30" customHeight="1">
      <c r="B4" s="1" t="s">
        <v>287</v>
      </c>
      <c r="C4" s="1" t="s">
        <v>574</v>
      </c>
      <c r="D4" s="222" t="s">
        <v>288</v>
      </c>
      <c r="E4" s="223"/>
      <c r="F4" s="223"/>
      <c r="G4" s="223"/>
      <c r="H4" s="194" t="s">
        <v>543</v>
      </c>
      <c r="I4" s="194" t="s">
        <v>542</v>
      </c>
    </row>
    <row r="5" spans="1:9" s="18" customFormat="1" ht="22.35" customHeight="1" thickBot="1">
      <c r="A5" s="18" t="str">
        <f>IF(D5="","",
UPPER(B5)&amp;"-"&amp;LEFT(UPPER(C5),3)&amp;"-"&amp;TEXT(COUNTA($D$5:D5),"000"))</f>
        <v>TP-LINK-ADA-001</v>
      </c>
      <c r="B5" s="1" t="s">
        <v>287</v>
      </c>
      <c r="C5" s="1" t="s">
        <v>574</v>
      </c>
      <c r="D5" s="82" t="s">
        <v>289</v>
      </c>
      <c r="E5" s="83" t="s">
        <v>290</v>
      </c>
      <c r="F5" s="35" t="s">
        <v>19</v>
      </c>
      <c r="G5" s="124">
        <v>2000</v>
      </c>
      <c r="H5" s="195">
        <f>G5*10%</f>
        <v>200</v>
      </c>
      <c r="I5" s="195">
        <f>G5+H5</f>
        <v>2200</v>
      </c>
    </row>
    <row r="6" spans="1:9" s="18" customFormat="1" ht="15.75" customHeight="1">
      <c r="D6" s="125"/>
      <c r="E6" s="125"/>
      <c r="F6" s="126"/>
      <c r="G6" s="125"/>
    </row>
  </sheetData>
  <mergeCells count="3">
    <mergeCell ref="D1:G1"/>
    <mergeCell ref="D2:G2"/>
    <mergeCell ref="D4:G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95DA-91D3-4ED2-AA2E-0EE57011C9EE}">
  <sheetPr codeName="Sheet16">
    <tabColor theme="4" tint="-0.249977111117893"/>
  </sheetPr>
  <dimension ref="A1:I26"/>
  <sheetViews>
    <sheetView showGridLines="0" tabSelected="1" zoomScaleNormal="100" workbookViewId="0">
      <pane ySplit="3" topLeftCell="A13" activePane="bottomLeft" state="frozen"/>
      <selection pane="bottomLeft" activeCell="H1" sqref="H1:H1048576"/>
    </sheetView>
  </sheetViews>
  <sheetFormatPr defaultColWidth="8.625" defaultRowHeight="15.75"/>
  <cols>
    <col min="1" max="1" width="12.625" style="20" bestFit="1" customWidth="1"/>
    <col min="2" max="2" width="7.625" style="20" bestFit="1" customWidth="1"/>
    <col min="3" max="3" width="15.25" style="20" bestFit="1" customWidth="1"/>
    <col min="4" max="4" width="20.5" style="42" customWidth="1"/>
    <col min="5" max="5" width="81" style="42" customWidth="1"/>
    <col min="6" max="6" width="13.875" style="43" bestFit="1" customWidth="1"/>
    <col min="7" max="7" width="15.5" style="44" hidden="1" customWidth="1"/>
    <col min="8" max="8" width="10.875" style="20" hidden="1" customWidth="1"/>
    <col min="9" max="9" width="12" style="20" bestFit="1" customWidth="1"/>
    <col min="10" max="16384" width="8.625" style="20"/>
  </cols>
  <sheetData>
    <row r="1" spans="1:9" ht="16.5" thickBot="1"/>
    <row r="2" spans="1:9" s="21" customFormat="1" ht="40.35" customHeight="1">
      <c r="D2" s="270" t="s">
        <v>291</v>
      </c>
      <c r="E2" s="271"/>
      <c r="F2" s="271"/>
      <c r="G2" s="271"/>
    </row>
    <row r="3" spans="1:9" s="21" customFormat="1" ht="25.35" customHeight="1">
      <c r="A3" s="182" t="s">
        <v>546</v>
      </c>
      <c r="B3" s="182" t="s">
        <v>547</v>
      </c>
      <c r="C3" s="182" t="s">
        <v>548</v>
      </c>
      <c r="D3" s="108" t="s">
        <v>16</v>
      </c>
      <c r="E3" s="106" t="s">
        <v>17</v>
      </c>
      <c r="F3" s="106"/>
      <c r="G3" s="107" t="s">
        <v>18</v>
      </c>
    </row>
    <row r="4" spans="1:9" s="21" customFormat="1" ht="30" customHeight="1" thickBot="1">
      <c r="B4" s="21" t="s">
        <v>575</v>
      </c>
      <c r="C4" s="21" t="s">
        <v>590</v>
      </c>
      <c r="D4" s="263" t="s">
        <v>292</v>
      </c>
      <c r="E4" s="264"/>
      <c r="F4" s="264"/>
      <c r="G4" s="264"/>
      <c r="H4" s="197" t="s">
        <v>543</v>
      </c>
      <c r="I4" s="197" t="s">
        <v>542</v>
      </c>
    </row>
    <row r="5" spans="1:9" s="21" customFormat="1" ht="22.35" customHeight="1">
      <c r="A5" s="21" t="str">
        <f>IF(D5="","",
UPPER(B5)&amp;"-"&amp;LEFT(UPPER(C5),3)&amp;"-"&amp;TEXT(COUNTA($D$5:D5),"000"))</f>
        <v>HP-TON-001</v>
      </c>
      <c r="B5" s="21" t="s">
        <v>575</v>
      </c>
      <c r="C5" s="21" t="s">
        <v>590</v>
      </c>
      <c r="D5" s="161" t="s">
        <v>293</v>
      </c>
      <c r="E5" s="162" t="s">
        <v>403</v>
      </c>
      <c r="F5" s="175" t="s">
        <v>80</v>
      </c>
      <c r="G5" s="164">
        <v>10300</v>
      </c>
      <c r="H5" s="196">
        <f>G5*10%</f>
        <v>1030</v>
      </c>
      <c r="I5" s="196">
        <f>G5+H5</f>
        <v>11330</v>
      </c>
    </row>
    <row r="6" spans="1:9" s="21" customFormat="1" ht="22.35" customHeight="1">
      <c r="A6" s="21" t="str">
        <f>IF(D6="","",
UPPER(B6)&amp;"-"&amp;LEFT(UPPER(C6),3)&amp;"-"&amp;TEXT(COUNTA($D$5:D6),"000"))</f>
        <v>HP-TON-002</v>
      </c>
      <c r="B6" s="21" t="s">
        <v>575</v>
      </c>
      <c r="C6" s="21" t="s">
        <v>590</v>
      </c>
      <c r="D6" s="22" t="s">
        <v>294</v>
      </c>
      <c r="E6" s="23" t="s">
        <v>404</v>
      </c>
      <c r="F6" s="46" t="s">
        <v>80</v>
      </c>
      <c r="G6" s="32">
        <v>10300</v>
      </c>
      <c r="H6" s="196">
        <f t="shared" ref="H6:H25" si="0">G6*10%</f>
        <v>1030</v>
      </c>
      <c r="I6" s="196">
        <f t="shared" ref="I6:I25" si="1">G6+H6</f>
        <v>11330</v>
      </c>
    </row>
    <row r="7" spans="1:9" s="21" customFormat="1" ht="22.35" customHeight="1">
      <c r="A7" s="21" t="str">
        <f>IF(D7="","",
UPPER(B7)&amp;"-"&amp;LEFT(UPPER(C7),3)&amp;"-"&amp;TEXT(COUNTA($D$5:D7),"000"))</f>
        <v>HP-TON-003</v>
      </c>
      <c r="B7" s="21" t="s">
        <v>575</v>
      </c>
      <c r="C7" s="21" t="s">
        <v>590</v>
      </c>
      <c r="D7" s="22" t="s">
        <v>295</v>
      </c>
      <c r="E7" s="23" t="s">
        <v>405</v>
      </c>
      <c r="F7" s="31" t="s">
        <v>19</v>
      </c>
      <c r="G7" s="32">
        <v>7600</v>
      </c>
      <c r="H7" s="196">
        <f t="shared" si="0"/>
        <v>760</v>
      </c>
      <c r="I7" s="196">
        <f t="shared" si="1"/>
        <v>8360</v>
      </c>
    </row>
    <row r="8" spans="1:9" s="21" customFormat="1" ht="22.35" customHeight="1">
      <c r="A8" s="21" t="str">
        <f>IF(D8="","",
UPPER(B8)&amp;"-"&amp;LEFT(UPPER(C8),3)&amp;"-"&amp;TEXT(COUNTA($D$5:D8),"000"))</f>
        <v>HP-TON-004</v>
      </c>
      <c r="B8" s="21" t="s">
        <v>575</v>
      </c>
      <c r="C8" s="21" t="s">
        <v>590</v>
      </c>
      <c r="D8" s="22" t="s">
        <v>296</v>
      </c>
      <c r="E8" s="23" t="s">
        <v>406</v>
      </c>
      <c r="F8" s="31" t="s">
        <v>19</v>
      </c>
      <c r="G8" s="32">
        <v>9800</v>
      </c>
      <c r="H8" s="196">
        <f t="shared" si="0"/>
        <v>980</v>
      </c>
      <c r="I8" s="196">
        <f t="shared" si="1"/>
        <v>10780</v>
      </c>
    </row>
    <row r="9" spans="1:9" s="21" customFormat="1" ht="22.35" customHeight="1">
      <c r="A9" s="21" t="str">
        <f>IF(D9="","",
UPPER(B9)&amp;"-"&amp;LEFT(UPPER(C9),3)&amp;"-"&amp;TEXT(COUNTA($D$5:D9),"000"))</f>
        <v>HP-TON-005</v>
      </c>
      <c r="B9" s="21" t="s">
        <v>575</v>
      </c>
      <c r="C9" s="21" t="s">
        <v>590</v>
      </c>
      <c r="D9" s="22" t="s">
        <v>350</v>
      </c>
      <c r="E9" s="23" t="s">
        <v>407</v>
      </c>
      <c r="F9" s="31" t="s">
        <v>19</v>
      </c>
      <c r="G9" s="32">
        <v>16800</v>
      </c>
      <c r="H9" s="196">
        <f t="shared" si="0"/>
        <v>1680</v>
      </c>
      <c r="I9" s="196">
        <f t="shared" si="1"/>
        <v>18480</v>
      </c>
    </row>
    <row r="10" spans="1:9" s="21" customFormat="1" ht="22.35" customHeight="1">
      <c r="A10" s="21" t="str">
        <f>IF(D10="","",
UPPER(B10)&amp;"-"&amp;LEFT(UPPER(C10),3)&amp;"-"&amp;TEXT(COUNTA($D$5:D10),"000"))</f>
        <v>HP-TON-006</v>
      </c>
      <c r="B10" s="21" t="s">
        <v>575</v>
      </c>
      <c r="C10" s="21" t="s">
        <v>590</v>
      </c>
      <c r="D10" s="22" t="s">
        <v>297</v>
      </c>
      <c r="E10" s="23" t="s">
        <v>408</v>
      </c>
      <c r="F10" s="46" t="s">
        <v>80</v>
      </c>
      <c r="G10" s="32">
        <v>11300</v>
      </c>
      <c r="H10" s="196">
        <f t="shared" si="0"/>
        <v>1130</v>
      </c>
      <c r="I10" s="196">
        <f t="shared" si="1"/>
        <v>12430</v>
      </c>
    </row>
    <row r="11" spans="1:9" s="21" customFormat="1" ht="22.35" customHeight="1">
      <c r="A11" s="21" t="str">
        <f>IF(D11="","",
UPPER(B11)&amp;"-"&amp;LEFT(UPPER(C11),3)&amp;"-"&amp;TEXT(COUNTA($D$5:D11),"000"))</f>
        <v>HP-TON-007</v>
      </c>
      <c r="B11" s="21" t="s">
        <v>575</v>
      </c>
      <c r="C11" s="21" t="s">
        <v>590</v>
      </c>
      <c r="D11" s="22" t="s">
        <v>298</v>
      </c>
      <c r="E11" s="23" t="s">
        <v>409</v>
      </c>
      <c r="F11" s="46" t="s">
        <v>80</v>
      </c>
      <c r="G11" s="32">
        <v>23500</v>
      </c>
      <c r="H11" s="196">
        <f t="shared" si="0"/>
        <v>2350</v>
      </c>
      <c r="I11" s="196">
        <f t="shared" si="1"/>
        <v>25850</v>
      </c>
    </row>
    <row r="12" spans="1:9" s="21" customFormat="1" ht="22.35" customHeight="1">
      <c r="A12" s="21" t="str">
        <f>IF(D12="","",
UPPER(B12)&amp;"-"&amp;LEFT(UPPER(C12),3)&amp;"-"&amp;TEXT(COUNTA($D$5:D12),"000"))</f>
        <v>HP-TON-008</v>
      </c>
      <c r="B12" s="21" t="s">
        <v>575</v>
      </c>
      <c r="C12" s="21" t="s">
        <v>590</v>
      </c>
      <c r="D12" s="22" t="s">
        <v>351</v>
      </c>
      <c r="E12" s="23" t="s">
        <v>410</v>
      </c>
      <c r="F12" s="31" t="s">
        <v>19</v>
      </c>
      <c r="G12" s="32">
        <v>14500</v>
      </c>
      <c r="H12" s="196">
        <f t="shared" si="0"/>
        <v>1450</v>
      </c>
      <c r="I12" s="196">
        <f t="shared" si="1"/>
        <v>15950</v>
      </c>
    </row>
    <row r="13" spans="1:9" s="21" customFormat="1" ht="22.35" customHeight="1">
      <c r="A13" s="21" t="str">
        <f>IF(D13="","",
UPPER(B13)&amp;"-"&amp;LEFT(UPPER(C13),3)&amp;"-"&amp;TEXT(COUNTA($D$5:D13),"000"))</f>
        <v>HP-TON-009</v>
      </c>
      <c r="B13" s="21" t="s">
        <v>575</v>
      </c>
      <c r="C13" s="21" t="s">
        <v>590</v>
      </c>
      <c r="D13" s="22" t="s">
        <v>299</v>
      </c>
      <c r="E13" s="23" t="s">
        <v>411</v>
      </c>
      <c r="F13" s="46" t="s">
        <v>80</v>
      </c>
      <c r="G13" s="32">
        <v>25400</v>
      </c>
      <c r="H13" s="196">
        <f t="shared" si="0"/>
        <v>2540</v>
      </c>
      <c r="I13" s="196">
        <f t="shared" si="1"/>
        <v>27940</v>
      </c>
    </row>
    <row r="14" spans="1:9" s="21" customFormat="1" ht="22.35" customHeight="1">
      <c r="A14" s="21" t="str">
        <f>IF(D14="","",
UPPER(B14)&amp;"-"&amp;LEFT(UPPER(C14),3)&amp;"-"&amp;TEXT(COUNTA($D$5:D14),"000"))</f>
        <v>HP-TON-010</v>
      </c>
      <c r="B14" s="21" t="s">
        <v>575</v>
      </c>
      <c r="C14" s="21" t="s">
        <v>590</v>
      </c>
      <c r="D14" s="22" t="s">
        <v>300</v>
      </c>
      <c r="E14" s="23" t="s">
        <v>412</v>
      </c>
      <c r="F14" s="46" t="s">
        <v>80</v>
      </c>
      <c r="G14" s="32">
        <v>27000</v>
      </c>
      <c r="H14" s="196">
        <f t="shared" si="0"/>
        <v>2700</v>
      </c>
      <c r="I14" s="196">
        <f t="shared" si="1"/>
        <v>29700</v>
      </c>
    </row>
    <row r="15" spans="1:9" s="21" customFormat="1" ht="22.35" customHeight="1">
      <c r="A15" s="21" t="str">
        <f>IF(D15="","",
UPPER(B15)&amp;"-"&amp;LEFT(UPPER(C15),3)&amp;"-"&amp;TEXT(COUNTA($D$5:D15),"000"))</f>
        <v>HP-TON-011</v>
      </c>
      <c r="B15" s="21" t="s">
        <v>575</v>
      </c>
      <c r="C15" s="21" t="s">
        <v>590</v>
      </c>
      <c r="D15" s="22" t="s">
        <v>301</v>
      </c>
      <c r="E15" s="23" t="s">
        <v>413</v>
      </c>
      <c r="F15" s="31" t="s">
        <v>19</v>
      </c>
      <c r="G15" s="32">
        <v>10500</v>
      </c>
      <c r="H15" s="196">
        <f t="shared" si="0"/>
        <v>1050</v>
      </c>
      <c r="I15" s="196">
        <f t="shared" si="1"/>
        <v>11550</v>
      </c>
    </row>
    <row r="16" spans="1:9" s="21" customFormat="1" ht="22.35" customHeight="1">
      <c r="A16" s="21" t="str">
        <f>IF(D16="","",
UPPER(B16)&amp;"-"&amp;LEFT(UPPER(C16),3)&amp;"-"&amp;TEXT(COUNTA($D$5:D16),"000"))</f>
        <v>HP-TON-012</v>
      </c>
      <c r="B16" s="21" t="s">
        <v>575</v>
      </c>
      <c r="C16" s="21" t="s">
        <v>590</v>
      </c>
      <c r="D16" s="22" t="s">
        <v>302</v>
      </c>
      <c r="E16" s="23" t="s">
        <v>414</v>
      </c>
      <c r="F16" s="46" t="s">
        <v>80</v>
      </c>
      <c r="G16" s="32">
        <v>14000</v>
      </c>
      <c r="H16" s="196">
        <f t="shared" si="0"/>
        <v>1400</v>
      </c>
      <c r="I16" s="196">
        <f t="shared" si="1"/>
        <v>15400</v>
      </c>
    </row>
    <row r="17" spans="1:9" s="21" customFormat="1" ht="22.35" customHeight="1">
      <c r="A17" s="21" t="str">
        <f>IF(D17="","",
UPPER(B17)&amp;"-"&amp;LEFT(UPPER(C17),3)&amp;"-"&amp;TEXT(COUNTA($D$5:D17),"000"))</f>
        <v>HP-TON-013</v>
      </c>
      <c r="B17" s="21" t="s">
        <v>575</v>
      </c>
      <c r="C17" s="21" t="s">
        <v>590</v>
      </c>
      <c r="D17" s="22" t="s">
        <v>303</v>
      </c>
      <c r="E17" s="23" t="s">
        <v>415</v>
      </c>
      <c r="F17" s="31" t="s">
        <v>19</v>
      </c>
      <c r="G17" s="32">
        <v>10700</v>
      </c>
      <c r="H17" s="196">
        <f t="shared" si="0"/>
        <v>1070</v>
      </c>
      <c r="I17" s="196">
        <f t="shared" si="1"/>
        <v>11770</v>
      </c>
    </row>
    <row r="18" spans="1:9" s="21" customFormat="1" ht="22.35" customHeight="1">
      <c r="A18" s="21" t="str">
        <f>IF(D18="","",
UPPER(B18)&amp;"-"&amp;LEFT(UPPER(C18),3)&amp;"-"&amp;TEXT(COUNTA($D$5:D18),"000"))</f>
        <v>HP-TON-014</v>
      </c>
      <c r="B18" s="21" t="s">
        <v>575</v>
      </c>
      <c r="C18" s="21" t="s">
        <v>590</v>
      </c>
      <c r="D18" s="22" t="s">
        <v>304</v>
      </c>
      <c r="E18" s="23" t="s">
        <v>416</v>
      </c>
      <c r="F18" s="31" t="s">
        <v>19</v>
      </c>
      <c r="G18" s="32">
        <v>11900</v>
      </c>
      <c r="H18" s="196">
        <f t="shared" si="0"/>
        <v>1190</v>
      </c>
      <c r="I18" s="196">
        <f t="shared" si="1"/>
        <v>13090</v>
      </c>
    </row>
    <row r="19" spans="1:9" s="21" customFormat="1" ht="22.35" customHeight="1">
      <c r="A19" s="21" t="str">
        <f>IF(D19="","",
UPPER(B19)&amp;"-"&amp;LEFT(UPPER(C19),3)&amp;"-"&amp;TEXT(COUNTA($D$5:D19),"000"))</f>
        <v>HP-TON-015</v>
      </c>
      <c r="B19" s="21" t="s">
        <v>575</v>
      </c>
      <c r="C19" s="21" t="s">
        <v>590</v>
      </c>
      <c r="D19" s="22" t="s">
        <v>305</v>
      </c>
      <c r="E19" s="23" t="s">
        <v>417</v>
      </c>
      <c r="F19" s="31" t="s">
        <v>19</v>
      </c>
      <c r="G19" s="32">
        <v>11900</v>
      </c>
      <c r="H19" s="196">
        <f t="shared" si="0"/>
        <v>1190</v>
      </c>
      <c r="I19" s="196">
        <f t="shared" si="1"/>
        <v>13090</v>
      </c>
    </row>
    <row r="20" spans="1:9" s="21" customFormat="1" ht="22.35" customHeight="1">
      <c r="A20" s="21" t="str">
        <f>IF(D20="","",
UPPER(B20)&amp;"-"&amp;LEFT(UPPER(C20),3)&amp;"-"&amp;TEXT(COUNTA($D$5:D20),"000"))</f>
        <v>HP-TON-016</v>
      </c>
      <c r="B20" s="21" t="s">
        <v>575</v>
      </c>
      <c r="C20" s="21" t="s">
        <v>590</v>
      </c>
      <c r="D20" s="22" t="s">
        <v>306</v>
      </c>
      <c r="E20" s="23" t="s">
        <v>418</v>
      </c>
      <c r="F20" s="31" t="s">
        <v>19</v>
      </c>
      <c r="G20" s="32">
        <v>7700</v>
      </c>
      <c r="H20" s="196">
        <f t="shared" si="0"/>
        <v>770</v>
      </c>
      <c r="I20" s="196">
        <f t="shared" si="1"/>
        <v>8470</v>
      </c>
    </row>
    <row r="21" spans="1:9" s="21" customFormat="1" ht="22.35" customHeight="1">
      <c r="A21" s="21" t="str">
        <f>IF(D21="","",
UPPER(B21)&amp;"-"&amp;LEFT(UPPER(C21),3)&amp;"-"&amp;TEXT(COUNTA($D$5:D21),"000"))</f>
        <v>HP-TON-017</v>
      </c>
      <c r="B21" s="21" t="s">
        <v>575</v>
      </c>
      <c r="C21" s="21" t="s">
        <v>590</v>
      </c>
      <c r="D21" s="22" t="s">
        <v>352</v>
      </c>
      <c r="E21" s="23" t="s">
        <v>419</v>
      </c>
      <c r="F21" s="31" t="s">
        <v>19</v>
      </c>
      <c r="G21" s="32">
        <v>12200</v>
      </c>
      <c r="H21" s="196">
        <f t="shared" si="0"/>
        <v>1220</v>
      </c>
      <c r="I21" s="196">
        <f t="shared" si="1"/>
        <v>13420</v>
      </c>
    </row>
    <row r="22" spans="1:9" s="21" customFormat="1" ht="22.35" customHeight="1">
      <c r="A22" s="21" t="str">
        <f>IF(D22="","",
UPPER(B22)&amp;"-"&amp;LEFT(UPPER(C22),3)&amp;"-"&amp;TEXT(COUNTA($D$5:D22),"000"))</f>
        <v>HP-TON-018</v>
      </c>
      <c r="B22" s="21" t="s">
        <v>575</v>
      </c>
      <c r="C22" s="21" t="s">
        <v>590</v>
      </c>
      <c r="D22" s="22" t="s">
        <v>307</v>
      </c>
      <c r="E22" s="23" t="s">
        <v>420</v>
      </c>
      <c r="F22" s="31" t="s">
        <v>19</v>
      </c>
      <c r="G22" s="32">
        <v>15200</v>
      </c>
      <c r="H22" s="196">
        <f t="shared" si="0"/>
        <v>1520</v>
      </c>
      <c r="I22" s="196">
        <f t="shared" si="1"/>
        <v>16720</v>
      </c>
    </row>
    <row r="23" spans="1:9" s="21" customFormat="1" ht="22.35" customHeight="1">
      <c r="A23" s="21" t="str">
        <f>IF(D23="","",
UPPER(B23)&amp;"-"&amp;LEFT(UPPER(C23),3)&amp;"-"&amp;TEXT(COUNTA($D$5:D23),"000"))</f>
        <v>HP-TON-019</v>
      </c>
      <c r="B23" s="21" t="s">
        <v>575</v>
      </c>
      <c r="C23" s="21" t="s">
        <v>590</v>
      </c>
      <c r="D23" s="22" t="s">
        <v>308</v>
      </c>
      <c r="E23" s="23" t="s">
        <v>421</v>
      </c>
      <c r="F23" s="31" t="s">
        <v>19</v>
      </c>
      <c r="G23" s="32">
        <v>15200</v>
      </c>
      <c r="H23" s="196">
        <f t="shared" si="0"/>
        <v>1520</v>
      </c>
      <c r="I23" s="196">
        <f t="shared" si="1"/>
        <v>16720</v>
      </c>
    </row>
    <row r="24" spans="1:9" s="21" customFormat="1" ht="22.35" customHeight="1">
      <c r="A24" s="21" t="str">
        <f>IF(D24="","",
UPPER(B24)&amp;"-"&amp;LEFT(UPPER(C24),3)&amp;"-"&amp;TEXT(COUNTA($D$5:D24),"000"))</f>
        <v>HP-TON-020</v>
      </c>
      <c r="B24" s="21" t="s">
        <v>575</v>
      </c>
      <c r="C24" s="21" t="s">
        <v>590</v>
      </c>
      <c r="D24" s="22" t="s">
        <v>309</v>
      </c>
      <c r="E24" s="23" t="s">
        <v>422</v>
      </c>
      <c r="F24" s="31" t="s">
        <v>19</v>
      </c>
      <c r="G24" s="32">
        <v>15200</v>
      </c>
      <c r="H24" s="196">
        <f t="shared" si="0"/>
        <v>1520</v>
      </c>
      <c r="I24" s="196">
        <f t="shared" si="1"/>
        <v>16720</v>
      </c>
    </row>
    <row r="25" spans="1:9" s="21" customFormat="1" ht="22.35" customHeight="1" thickBot="1">
      <c r="A25" s="21" t="str">
        <f>IF(D25="","",
UPPER(B25)&amp;"-"&amp;LEFT(UPPER(C25),3)&amp;"-"&amp;TEXT(COUNTA($D$5:D25),"000"))</f>
        <v>HP-TON-021</v>
      </c>
      <c r="B25" s="21" t="s">
        <v>575</v>
      </c>
      <c r="C25" s="21" t="s">
        <v>590</v>
      </c>
      <c r="D25" s="33" t="s">
        <v>310</v>
      </c>
      <c r="E25" s="34" t="s">
        <v>423</v>
      </c>
      <c r="F25" s="35" t="s">
        <v>19</v>
      </c>
      <c r="G25" s="36">
        <v>9200</v>
      </c>
      <c r="H25" s="196">
        <f t="shared" si="0"/>
        <v>920</v>
      </c>
      <c r="I25" s="196">
        <f t="shared" si="1"/>
        <v>10120</v>
      </c>
    </row>
    <row r="26" spans="1:9" s="21" customFormat="1" ht="15" customHeight="1">
      <c r="D26" s="116"/>
      <c r="E26" s="116"/>
      <c r="F26" s="117"/>
      <c r="G26" s="112"/>
    </row>
  </sheetData>
  <sheetProtection password="AAA4" sheet="1" objects="1" scenarios="1"/>
  <mergeCells count="2">
    <mergeCell ref="D2:G2"/>
    <mergeCell ref="D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779C-4975-4A17-A03E-48F9D040EC92}">
  <sheetPr codeName="Sheet2">
    <tabColor theme="1"/>
  </sheetPr>
  <dimension ref="A2:I53"/>
  <sheetViews>
    <sheetView showGridLines="0" zoomScale="86" zoomScaleNormal="86" workbookViewId="0">
      <pane ySplit="3" topLeftCell="A40" activePane="bottomLeft" state="frozen"/>
      <selection pane="bottomLeft" activeCell="H1" sqref="H1:H1048576"/>
    </sheetView>
  </sheetViews>
  <sheetFormatPr defaultColWidth="8.5" defaultRowHeight="15.75"/>
  <cols>
    <col min="1" max="1" width="13.625" style="6" bestFit="1" customWidth="1"/>
    <col min="2" max="2" width="8.5" style="6"/>
    <col min="3" max="3" width="14" style="6" bestFit="1" customWidth="1"/>
    <col min="4" max="4" width="20.5" style="42" customWidth="1"/>
    <col min="5" max="5" width="95.5" style="42" customWidth="1"/>
    <col min="6" max="6" width="15.5" style="43" customWidth="1"/>
    <col min="7" max="7" width="13.75" style="45" hidden="1" customWidth="1"/>
    <col min="8" max="8" width="12" style="6" hidden="1" customWidth="1"/>
    <col min="9" max="9" width="13.5" style="6" bestFit="1" customWidth="1"/>
    <col min="10" max="16384" width="8.5" style="6"/>
  </cols>
  <sheetData>
    <row r="2" spans="1:9" ht="40.35" customHeight="1">
      <c r="D2" s="209" t="s">
        <v>0</v>
      </c>
      <c r="E2" s="209"/>
      <c r="F2" s="209"/>
      <c r="G2" s="210"/>
      <c r="H2" s="180"/>
      <c r="I2" s="180"/>
    </row>
    <row r="3" spans="1:9" ht="25.35" customHeight="1">
      <c r="D3" s="62" t="s">
        <v>16</v>
      </c>
      <c r="E3" s="63" t="s">
        <v>17</v>
      </c>
      <c r="F3" s="63"/>
      <c r="G3" s="177" t="s">
        <v>18</v>
      </c>
      <c r="H3" s="180"/>
      <c r="I3" s="180"/>
    </row>
    <row r="4" spans="1:9" s="9" customFormat="1" ht="30" customHeight="1">
      <c r="A4" s="199" t="s">
        <v>546</v>
      </c>
      <c r="B4" s="199" t="s">
        <v>547</v>
      </c>
      <c r="C4" s="200" t="s">
        <v>548</v>
      </c>
      <c r="D4" s="211" t="s">
        <v>20</v>
      </c>
      <c r="E4" s="207"/>
      <c r="F4" s="207"/>
      <c r="G4" s="208"/>
      <c r="H4" s="182" t="s">
        <v>543</v>
      </c>
      <c r="I4" s="182" t="s">
        <v>542</v>
      </c>
    </row>
    <row r="5" spans="1:9" s="9" customFormat="1" ht="90" customHeight="1">
      <c r="A5" s="198" t="str">
        <f>IF(D5="","",
UPPER(B5)&amp;"-"&amp;LEFT(UPPER(C5),3)&amp;"-"&amp;TEXT(COUNTA($D$5:D5),"000"))</f>
        <v>APPLE-LAP-001</v>
      </c>
      <c r="B5" s="9" t="s">
        <v>0</v>
      </c>
      <c r="C5" s="9" t="s">
        <v>549</v>
      </c>
      <c r="D5" s="22" t="s">
        <v>21</v>
      </c>
      <c r="E5" s="23" t="s">
        <v>424</v>
      </c>
      <c r="F5" s="31" t="s">
        <v>19</v>
      </c>
      <c r="G5" s="178">
        <v>160000</v>
      </c>
      <c r="H5" s="191">
        <f>G5*10%</f>
        <v>16000</v>
      </c>
      <c r="I5" s="191">
        <f>G5+H5</f>
        <v>176000</v>
      </c>
    </row>
    <row r="6" spans="1:9" s="9" customFormat="1" ht="90" customHeight="1">
      <c r="A6" s="198" t="str">
        <f>IF(D6="","",
UPPER(B6)&amp;"-"&amp;LEFT(UPPER(C6),3)&amp;"-"&amp;TEXT(COUNTA($D$5:D6),"000"))</f>
        <v>APPLE-LAP-002</v>
      </c>
      <c r="B6" s="9" t="s">
        <v>0</v>
      </c>
      <c r="C6" s="9" t="s">
        <v>549</v>
      </c>
      <c r="D6" s="22" t="s">
        <v>22</v>
      </c>
      <c r="E6" s="23" t="s">
        <v>424</v>
      </c>
      <c r="F6" s="31" t="s">
        <v>19</v>
      </c>
      <c r="G6" s="178">
        <v>160000</v>
      </c>
      <c r="H6" s="191">
        <f>G6*10%</f>
        <v>16000</v>
      </c>
      <c r="I6" s="191">
        <f t="shared" ref="I6:I48" si="0">G6+H6</f>
        <v>176000</v>
      </c>
    </row>
    <row r="7" spans="1:9" s="9" customFormat="1" ht="90" customHeight="1">
      <c r="A7" s="198" t="str">
        <f>IF(D7="","",
UPPER(B7)&amp;"-"&amp;LEFT(UPPER(C7),3)&amp;"-"&amp;TEXT(COUNTA($D$5:D7),"000"))</f>
        <v>APPLE-LAP-003</v>
      </c>
      <c r="B7" s="9" t="s">
        <v>0</v>
      </c>
      <c r="C7" s="9" t="s">
        <v>549</v>
      </c>
      <c r="D7" s="22" t="s">
        <v>23</v>
      </c>
      <c r="E7" s="23" t="s">
        <v>425</v>
      </c>
      <c r="F7" s="31" t="s">
        <v>19</v>
      </c>
      <c r="G7" s="178">
        <v>160000</v>
      </c>
      <c r="H7" s="191">
        <f t="shared" ref="H7:H29" si="1">G7*10%</f>
        <v>16000</v>
      </c>
      <c r="I7" s="191">
        <f t="shared" si="0"/>
        <v>176000</v>
      </c>
    </row>
    <row r="8" spans="1:9" s="9" customFormat="1" ht="90" customHeight="1">
      <c r="A8" s="198" t="str">
        <f>IF(D8="","",
UPPER(B8)&amp;"-"&amp;LEFT(UPPER(C8),3)&amp;"-"&amp;TEXT(COUNTA($D$5:D8),"000"))</f>
        <v>APPLE-LAP-004</v>
      </c>
      <c r="B8" s="9" t="s">
        <v>0</v>
      </c>
      <c r="C8" s="9" t="s">
        <v>549</v>
      </c>
      <c r="D8" s="22" t="s">
        <v>24</v>
      </c>
      <c r="E8" s="23" t="s">
        <v>426</v>
      </c>
      <c r="F8" s="31" t="s">
        <v>19</v>
      </c>
      <c r="G8" s="178">
        <v>195000</v>
      </c>
      <c r="H8" s="191">
        <f t="shared" si="1"/>
        <v>19500</v>
      </c>
      <c r="I8" s="191">
        <f t="shared" si="0"/>
        <v>214500</v>
      </c>
    </row>
    <row r="9" spans="1:9" s="9" customFormat="1" ht="28.5" customHeight="1">
      <c r="A9" s="198"/>
      <c r="D9" s="206" t="s">
        <v>26</v>
      </c>
      <c r="E9" s="207"/>
      <c r="F9" s="207"/>
      <c r="G9" s="208"/>
      <c r="H9" s="191">
        <f t="shared" si="1"/>
        <v>0</v>
      </c>
      <c r="I9" s="191">
        <f t="shared" si="0"/>
        <v>0</v>
      </c>
    </row>
    <row r="10" spans="1:9" s="9" customFormat="1" ht="84.6" customHeight="1">
      <c r="A10" s="198" t="str">
        <f>IF(D10="","",
UPPER(B10)&amp;"-"&amp;LEFT(UPPER(C10),3)&amp;"-"&amp;TEXT(COUNTA($D$5:D10),"000"))</f>
        <v>APPLE-LAP-006</v>
      </c>
      <c r="B10" s="9" t="s">
        <v>0</v>
      </c>
      <c r="C10" s="9" t="s">
        <v>549</v>
      </c>
      <c r="D10" s="22" t="s">
        <v>362</v>
      </c>
      <c r="E10" s="23" t="s">
        <v>427</v>
      </c>
      <c r="F10" s="31" t="s">
        <v>19</v>
      </c>
      <c r="G10" s="178">
        <v>125000</v>
      </c>
      <c r="H10" s="191">
        <f t="shared" si="1"/>
        <v>12500</v>
      </c>
      <c r="I10" s="191">
        <f t="shared" si="0"/>
        <v>137500</v>
      </c>
    </row>
    <row r="11" spans="1:9" s="9" customFormat="1" ht="84.6" customHeight="1">
      <c r="A11" s="198" t="str">
        <f>IF(D11="","",
UPPER(B11)&amp;"-"&amp;LEFT(UPPER(C11),3)&amp;"-"&amp;TEXT(COUNTA($D$5:D11),"000"))</f>
        <v>APPLE-LAP-007</v>
      </c>
      <c r="B11" s="9" t="s">
        <v>0</v>
      </c>
      <c r="C11" s="9" t="s">
        <v>549</v>
      </c>
      <c r="D11" s="22" t="s">
        <v>591</v>
      </c>
      <c r="E11" s="23" t="s">
        <v>592</v>
      </c>
      <c r="F11" s="31" t="s">
        <v>44</v>
      </c>
      <c r="G11" s="32">
        <v>160000</v>
      </c>
      <c r="H11" s="191">
        <f t="shared" si="1"/>
        <v>16000</v>
      </c>
      <c r="I11" s="191">
        <f t="shared" si="0"/>
        <v>176000</v>
      </c>
    </row>
    <row r="12" spans="1:9" s="9" customFormat="1" ht="84.6" customHeight="1">
      <c r="A12" s="198" t="str">
        <f>IF(D12="","",
UPPER(B12)&amp;"-"&amp;LEFT(UPPER(C12),3)&amp;"-"&amp;TEXT(COUNTA($D$5:D12),"000"))</f>
        <v>APPLE-LAP-008</v>
      </c>
      <c r="B12" s="9" t="s">
        <v>0</v>
      </c>
      <c r="C12" s="9" t="s">
        <v>549</v>
      </c>
      <c r="D12" s="22" t="s">
        <v>25</v>
      </c>
      <c r="E12" s="23" t="s">
        <v>428</v>
      </c>
      <c r="F12" s="31" t="s">
        <v>19</v>
      </c>
      <c r="G12" s="178">
        <v>200000</v>
      </c>
      <c r="H12" s="191">
        <f t="shared" si="1"/>
        <v>20000</v>
      </c>
      <c r="I12" s="191">
        <f t="shared" si="0"/>
        <v>220000</v>
      </c>
    </row>
    <row r="13" spans="1:9" s="1" customFormat="1" ht="30" customHeight="1">
      <c r="A13" s="198"/>
      <c r="B13" s="9"/>
      <c r="C13" s="9"/>
      <c r="D13" s="206" t="s">
        <v>27</v>
      </c>
      <c r="E13" s="207"/>
      <c r="F13" s="207"/>
      <c r="G13" s="208"/>
      <c r="H13" s="191">
        <f t="shared" si="1"/>
        <v>0</v>
      </c>
      <c r="I13" s="191">
        <f t="shared" si="0"/>
        <v>0</v>
      </c>
    </row>
    <row r="14" spans="1:9" s="1" customFormat="1" ht="90" customHeight="1">
      <c r="A14" s="198" t="str">
        <f>IF(D14="","",
UPPER(B14)&amp;"-"&amp;LEFT(UPPER(C14),3)&amp;"-"&amp;TEXT(COUNTA($D$5:D14),"000"))</f>
        <v>APPLE-LAP-010</v>
      </c>
      <c r="B14" s="9" t="s">
        <v>0</v>
      </c>
      <c r="C14" s="9" t="s">
        <v>549</v>
      </c>
      <c r="D14" s="22" t="s">
        <v>28</v>
      </c>
      <c r="E14" s="23" t="s">
        <v>429</v>
      </c>
      <c r="F14" s="31" t="s">
        <v>19</v>
      </c>
      <c r="G14" s="178">
        <v>185000</v>
      </c>
      <c r="H14" s="191">
        <f t="shared" si="1"/>
        <v>18500</v>
      </c>
      <c r="I14" s="191">
        <f t="shared" si="0"/>
        <v>203500</v>
      </c>
    </row>
    <row r="15" spans="1:9" s="1" customFormat="1" ht="30" customHeight="1">
      <c r="A15" s="198"/>
      <c r="B15" s="9"/>
      <c r="C15" s="9"/>
      <c r="D15" s="215" t="s">
        <v>29</v>
      </c>
      <c r="E15" s="216"/>
      <c r="F15" s="216"/>
      <c r="G15" s="216"/>
      <c r="H15" s="191">
        <f t="shared" si="1"/>
        <v>0</v>
      </c>
      <c r="I15" s="191">
        <f t="shared" si="0"/>
        <v>0</v>
      </c>
    </row>
    <row r="16" spans="1:9" s="1" customFormat="1" ht="90" customHeight="1">
      <c r="A16" s="198" t="str">
        <f>IF(D16="","",
UPPER(B16)&amp;"-"&amp;LEFT(UPPER(C16),3)&amp;"-"&amp;TEXT(COUNTA($D$5:D16),"000"))</f>
        <v>APPLE-LAP-012</v>
      </c>
      <c r="B16" s="9" t="s">
        <v>0</v>
      </c>
      <c r="C16" s="9" t="s">
        <v>549</v>
      </c>
      <c r="D16" s="22" t="s">
        <v>30</v>
      </c>
      <c r="E16" s="23" t="s">
        <v>457</v>
      </c>
      <c r="F16" s="31" t="s">
        <v>19</v>
      </c>
      <c r="G16" s="178">
        <v>340000</v>
      </c>
      <c r="H16" s="191">
        <f t="shared" si="1"/>
        <v>34000</v>
      </c>
      <c r="I16" s="191">
        <f t="shared" si="0"/>
        <v>374000</v>
      </c>
    </row>
    <row r="17" spans="1:9" s="1" customFormat="1" ht="30" customHeight="1">
      <c r="A17" s="198"/>
      <c r="B17" s="9"/>
      <c r="C17" s="9"/>
      <c r="D17" s="206" t="s">
        <v>31</v>
      </c>
      <c r="E17" s="207"/>
      <c r="F17" s="207"/>
      <c r="G17" s="208"/>
      <c r="H17" s="191">
        <f t="shared" si="1"/>
        <v>0</v>
      </c>
      <c r="I17" s="191">
        <f t="shared" si="0"/>
        <v>0</v>
      </c>
    </row>
    <row r="18" spans="1:9" s="1" customFormat="1" ht="90" customHeight="1">
      <c r="A18" s="198" t="str">
        <f>IF(D18="","",
UPPER(B18)&amp;"-"&amp;LEFT(UPPER(C18),3)&amp;"-"&amp;TEXT(COUNTA($D$5:D18),"000"))</f>
        <v>APPLE-LAP-014</v>
      </c>
      <c r="B18" s="9" t="s">
        <v>0</v>
      </c>
      <c r="C18" s="9" t="s">
        <v>549</v>
      </c>
      <c r="D18" s="22" t="s">
        <v>32</v>
      </c>
      <c r="E18" s="23" t="s">
        <v>430</v>
      </c>
      <c r="F18" s="31" t="s">
        <v>19</v>
      </c>
      <c r="G18" s="178">
        <v>203000</v>
      </c>
      <c r="H18" s="191">
        <f t="shared" si="1"/>
        <v>20300</v>
      </c>
      <c r="I18" s="191">
        <f t="shared" si="0"/>
        <v>223300</v>
      </c>
    </row>
    <row r="19" spans="1:9" s="1" customFormat="1" ht="90" customHeight="1">
      <c r="A19" s="198" t="str">
        <f>IF(D19="","",
UPPER(B19)&amp;"-"&amp;LEFT(UPPER(C19),3)&amp;"-"&amp;TEXT(COUNTA($D$5:D19),"000"))</f>
        <v>APPLE-LAP-015</v>
      </c>
      <c r="B19" s="9" t="s">
        <v>0</v>
      </c>
      <c r="C19" s="9" t="s">
        <v>549</v>
      </c>
      <c r="D19" s="22" t="s">
        <v>33</v>
      </c>
      <c r="E19" s="23" t="s">
        <v>431</v>
      </c>
      <c r="F19" s="31" t="s">
        <v>19</v>
      </c>
      <c r="G19" s="178">
        <v>230000</v>
      </c>
      <c r="H19" s="191">
        <f t="shared" si="1"/>
        <v>23000</v>
      </c>
      <c r="I19" s="191">
        <f t="shared" si="0"/>
        <v>253000</v>
      </c>
    </row>
    <row r="20" spans="1:9" s="1" customFormat="1" ht="30" customHeight="1">
      <c r="A20" s="198" t="str">
        <f>IF(D20="","",
UPPER(B20)&amp;"-"&amp;LEFT(UPPER(C20),3)&amp;"-"&amp;TEXT(COUNTA($D$5:D20),"000"))</f>
        <v>--016</v>
      </c>
      <c r="B20" s="9"/>
      <c r="C20" s="9"/>
      <c r="D20" s="206" t="s">
        <v>34</v>
      </c>
      <c r="E20" s="207"/>
      <c r="F20" s="207"/>
      <c r="G20" s="208"/>
      <c r="H20" s="191">
        <f t="shared" si="1"/>
        <v>0</v>
      </c>
      <c r="I20" s="191">
        <f t="shared" si="0"/>
        <v>0</v>
      </c>
    </row>
    <row r="21" spans="1:9" s="1" customFormat="1" ht="90.95" customHeight="1">
      <c r="A21" s="198" t="str">
        <f>IF(D21="","",
UPPER(B21)&amp;"-"&amp;LEFT(UPPER(C21),3)&amp;"-"&amp;TEXT(COUNTA($D$5:D21),"000"))</f>
        <v>APPLE-LAP-017</v>
      </c>
      <c r="B21" s="9" t="s">
        <v>0</v>
      </c>
      <c r="C21" s="9" t="s">
        <v>549</v>
      </c>
      <c r="D21" s="22" t="s">
        <v>332</v>
      </c>
      <c r="E21" s="23" t="s">
        <v>507</v>
      </c>
      <c r="F21" s="31" t="s">
        <v>19</v>
      </c>
      <c r="G21" s="178">
        <v>215000</v>
      </c>
      <c r="H21" s="191">
        <f t="shared" si="1"/>
        <v>21500</v>
      </c>
      <c r="I21" s="191">
        <f t="shared" si="0"/>
        <v>236500</v>
      </c>
    </row>
    <row r="22" spans="1:9" s="1" customFormat="1" ht="90.95" customHeight="1">
      <c r="A22" s="198" t="str">
        <f>IF(D22="","",
UPPER(B22)&amp;"-"&amp;LEFT(UPPER(C22),3)&amp;"-"&amp;TEXT(COUNTA($D$5:D22),"000"))</f>
        <v>APPLE-LAP-018</v>
      </c>
      <c r="B22" s="9" t="s">
        <v>0</v>
      </c>
      <c r="C22" s="9" t="s">
        <v>549</v>
      </c>
      <c r="D22" s="22" t="s">
        <v>508</v>
      </c>
      <c r="E22" s="23" t="s">
        <v>432</v>
      </c>
      <c r="F22" s="31" t="s">
        <v>19</v>
      </c>
      <c r="G22" s="178">
        <v>265000</v>
      </c>
      <c r="H22" s="191">
        <f t="shared" si="1"/>
        <v>26500</v>
      </c>
      <c r="I22" s="191">
        <f t="shared" si="0"/>
        <v>291500</v>
      </c>
    </row>
    <row r="23" spans="1:9" s="1" customFormat="1" ht="90" customHeight="1">
      <c r="A23" s="198" t="str">
        <f>IF(D23="","",
UPPER(B23)&amp;"-"&amp;LEFT(UPPER(C23),3)&amp;"-"&amp;TEXT(COUNTA($D$5:D23),"000"))</f>
        <v>APPLE-LAP-019</v>
      </c>
      <c r="B23" s="9" t="s">
        <v>0</v>
      </c>
      <c r="C23" s="9" t="s">
        <v>549</v>
      </c>
      <c r="D23" s="22" t="s">
        <v>35</v>
      </c>
      <c r="E23" s="23" t="s">
        <v>506</v>
      </c>
      <c r="F23" s="31" t="s">
        <v>19</v>
      </c>
      <c r="G23" s="178">
        <v>280000</v>
      </c>
      <c r="H23" s="191">
        <f t="shared" si="1"/>
        <v>28000</v>
      </c>
      <c r="I23" s="191">
        <f t="shared" si="0"/>
        <v>308000</v>
      </c>
    </row>
    <row r="24" spans="1:9" s="1" customFormat="1" ht="33" customHeight="1">
      <c r="A24" s="198" t="str">
        <f>IF(D24="","",
UPPER(B24)&amp;"-"&amp;LEFT(UPPER(C24),3)&amp;"-"&amp;TEXT(COUNTA($D$5:D24),"000"))</f>
        <v>--020</v>
      </c>
      <c r="B24" s="9"/>
      <c r="C24" s="9"/>
      <c r="D24" s="206" t="s">
        <v>449</v>
      </c>
      <c r="E24" s="207"/>
      <c r="F24" s="207"/>
      <c r="G24" s="208"/>
      <c r="H24" s="191">
        <f t="shared" si="1"/>
        <v>0</v>
      </c>
      <c r="I24" s="191">
        <f t="shared" si="0"/>
        <v>0</v>
      </c>
    </row>
    <row r="25" spans="1:9" s="1" customFormat="1" ht="90" customHeight="1">
      <c r="A25" s="198" t="str">
        <f>IF(D25="","",
UPPER(B25)&amp;"-"&amp;LEFT(UPPER(C25),3)&amp;"-"&amp;TEXT(COUNTA($D$5:D25),"000"))</f>
        <v>APPLE-LAP-021</v>
      </c>
      <c r="B25" s="9" t="s">
        <v>0</v>
      </c>
      <c r="C25" s="9" t="s">
        <v>549</v>
      </c>
      <c r="D25" s="22" t="s">
        <v>450</v>
      </c>
      <c r="E25" s="23" t="s">
        <v>452</v>
      </c>
      <c r="F25" s="31" t="s">
        <v>19</v>
      </c>
      <c r="G25" s="178">
        <v>240000</v>
      </c>
      <c r="H25" s="191">
        <f t="shared" si="1"/>
        <v>24000</v>
      </c>
      <c r="I25" s="191">
        <f t="shared" si="0"/>
        <v>264000</v>
      </c>
    </row>
    <row r="26" spans="1:9" s="1" customFormat="1" ht="90" customHeight="1">
      <c r="A26" s="198" t="str">
        <f>IF(D26="","",
UPPER(B26)&amp;"-"&amp;LEFT(UPPER(C26),3)&amp;"-"&amp;TEXT(COUNTA($D$5:D26),"000"))</f>
        <v>APPLE-LAP-022</v>
      </c>
      <c r="B26" s="9" t="s">
        <v>0</v>
      </c>
      <c r="C26" s="9" t="s">
        <v>549</v>
      </c>
      <c r="D26" s="22" t="s">
        <v>451</v>
      </c>
      <c r="E26" s="23" t="s">
        <v>453</v>
      </c>
      <c r="F26" s="31" t="s">
        <v>19</v>
      </c>
      <c r="G26" s="178">
        <v>275000</v>
      </c>
      <c r="H26" s="191">
        <f t="shared" si="1"/>
        <v>27500</v>
      </c>
      <c r="I26" s="191">
        <f t="shared" si="0"/>
        <v>302500</v>
      </c>
    </row>
    <row r="27" spans="1:9" s="1" customFormat="1" ht="30" customHeight="1">
      <c r="A27" s="198" t="str">
        <f>IF(D27="","",
UPPER(B27)&amp;"-"&amp;LEFT(UPPER(C27),3)&amp;"-"&amp;TEXT(COUNTA($D$5:D27),"000"))</f>
        <v>--023</v>
      </c>
      <c r="B27" s="9"/>
      <c r="C27" s="9"/>
      <c r="D27" s="206" t="s">
        <v>36</v>
      </c>
      <c r="E27" s="207"/>
      <c r="F27" s="207"/>
      <c r="G27" s="208"/>
      <c r="H27" s="191">
        <f t="shared" si="1"/>
        <v>0</v>
      </c>
      <c r="I27" s="191">
        <f t="shared" si="0"/>
        <v>0</v>
      </c>
    </row>
    <row r="28" spans="1:9" s="1" customFormat="1" ht="90" customHeight="1">
      <c r="A28" s="198" t="str">
        <f>IF(D28="","",
UPPER(B28)&amp;"-"&amp;LEFT(UPPER(C28),3)&amp;"-"&amp;TEXT(COUNTA($D$5:D28),"000"))</f>
        <v>APPLE-LAP-024</v>
      </c>
      <c r="B28" s="9" t="s">
        <v>0</v>
      </c>
      <c r="C28" s="9" t="s">
        <v>549</v>
      </c>
      <c r="D28" s="22" t="s">
        <v>37</v>
      </c>
      <c r="E28" s="23" t="s">
        <v>454</v>
      </c>
      <c r="F28" s="31" t="s">
        <v>19</v>
      </c>
      <c r="G28" s="178">
        <v>215000</v>
      </c>
      <c r="H28" s="191">
        <f t="shared" si="1"/>
        <v>21500</v>
      </c>
      <c r="I28" s="191">
        <f t="shared" si="0"/>
        <v>236500</v>
      </c>
    </row>
    <row r="29" spans="1:9" s="1" customFormat="1" ht="35.25" customHeight="1">
      <c r="A29" s="198" t="str">
        <f>IF(D29="","",
UPPER(B29)&amp;"-"&amp;LEFT(UPPER(C29),3)&amp;"-"&amp;TEXT(COUNTA($D$5:D29),"000"))</f>
        <v>APPLE-IPA-025</v>
      </c>
      <c r="B29" s="9" t="s">
        <v>0</v>
      </c>
      <c r="C29" s="9" t="s">
        <v>550</v>
      </c>
      <c r="D29" s="206" t="s">
        <v>458</v>
      </c>
      <c r="E29" s="207"/>
      <c r="F29" s="207"/>
      <c r="G29" s="208"/>
      <c r="H29" s="191">
        <f t="shared" si="1"/>
        <v>0</v>
      </c>
      <c r="I29" s="191">
        <f t="shared" si="0"/>
        <v>0</v>
      </c>
    </row>
    <row r="30" spans="1:9" s="1" customFormat="1" ht="35.25" customHeight="1">
      <c r="A30" s="198" t="str">
        <f>IF(D30="","",
UPPER(B30)&amp;"-"&amp;LEFT(UPPER(C30),3)&amp;"-"&amp;TEXT(COUNTA($D$5:D30),"000"))</f>
        <v>APPLE-IPA-026</v>
      </c>
      <c r="B30" s="9" t="s">
        <v>0</v>
      </c>
      <c r="C30" s="9" t="s">
        <v>550</v>
      </c>
      <c r="D30" s="22" t="s">
        <v>333</v>
      </c>
      <c r="E30" s="23" t="s">
        <v>433</v>
      </c>
      <c r="F30" s="31" t="s">
        <v>19</v>
      </c>
      <c r="G30" s="178">
        <v>95000</v>
      </c>
      <c r="H30" s="189">
        <f>G30*10%</f>
        <v>9500</v>
      </c>
      <c r="I30" s="191">
        <f t="shared" si="0"/>
        <v>104500</v>
      </c>
    </row>
    <row r="31" spans="1:9" s="1" customFormat="1" ht="30" customHeight="1">
      <c r="A31" s="198" t="str">
        <f>IF(D31="","",
UPPER(B31)&amp;"-"&amp;LEFT(UPPER(C31),3)&amp;"-"&amp;TEXT(COUNTA($D$5:D31),"000"))</f>
        <v>APPLE-IPA-027</v>
      </c>
      <c r="B31" s="9" t="s">
        <v>0</v>
      </c>
      <c r="C31" s="9" t="s">
        <v>550</v>
      </c>
      <c r="D31" s="212" t="s">
        <v>38</v>
      </c>
      <c r="E31" s="213"/>
      <c r="F31" s="213"/>
      <c r="G31" s="214"/>
      <c r="H31" s="189">
        <f t="shared" ref="H31:H48" si="2">G31*10%</f>
        <v>0</v>
      </c>
      <c r="I31" s="191">
        <f t="shared" si="0"/>
        <v>0</v>
      </c>
    </row>
    <row r="32" spans="1:9" s="1" customFormat="1" ht="35.25" customHeight="1">
      <c r="A32" s="198" t="str">
        <f>IF(D32="","",
UPPER(B32)&amp;"-"&amp;LEFT(UPPER(C32),3)&amp;"-"&amp;TEXT(COUNTA($D$5:D32),"000"))</f>
        <v>APPLE-IPA-028</v>
      </c>
      <c r="B32" s="9" t="s">
        <v>0</v>
      </c>
      <c r="C32" s="9" t="s">
        <v>550</v>
      </c>
      <c r="D32" s="22" t="s">
        <v>39</v>
      </c>
      <c r="E32" s="23" t="s">
        <v>434</v>
      </c>
      <c r="F32" s="31" t="s">
        <v>19</v>
      </c>
      <c r="G32" s="178">
        <v>156000</v>
      </c>
      <c r="H32" s="189">
        <f t="shared" si="2"/>
        <v>15600</v>
      </c>
      <c r="I32" s="191">
        <f t="shared" si="0"/>
        <v>171600</v>
      </c>
    </row>
    <row r="33" spans="1:9" s="1" customFormat="1" ht="35.25" customHeight="1">
      <c r="A33" s="198" t="str">
        <f>IF(D33="","",
UPPER(B33)&amp;"-"&amp;LEFT(UPPER(C33),3)&amp;"-"&amp;TEXT(COUNTA($D$5:D33),"000"))</f>
        <v>APPLE-IPA-029</v>
      </c>
      <c r="B33" s="9" t="s">
        <v>0</v>
      </c>
      <c r="C33" s="9" t="s">
        <v>550</v>
      </c>
      <c r="D33" s="22" t="s">
        <v>40</v>
      </c>
      <c r="E33" s="23" t="s">
        <v>435</v>
      </c>
      <c r="F33" s="31" t="s">
        <v>19</v>
      </c>
      <c r="G33" s="178">
        <v>178000</v>
      </c>
      <c r="H33" s="189">
        <f t="shared" si="2"/>
        <v>17800</v>
      </c>
      <c r="I33" s="191">
        <f t="shared" si="0"/>
        <v>195800</v>
      </c>
    </row>
    <row r="34" spans="1:9" s="1" customFormat="1" ht="35.25" customHeight="1">
      <c r="A34" s="198" t="str">
        <f>IF(D34="","",
UPPER(B34)&amp;"-"&amp;LEFT(UPPER(C34),3)&amp;"-"&amp;TEXT(COUNTA($D$5:D34),"000"))</f>
        <v>APPLE-IPA-030</v>
      </c>
      <c r="B34" s="9" t="s">
        <v>0</v>
      </c>
      <c r="C34" s="9" t="s">
        <v>550</v>
      </c>
      <c r="D34" s="22" t="s">
        <v>41</v>
      </c>
      <c r="E34" s="23" t="s">
        <v>436</v>
      </c>
      <c r="F34" s="31" t="s">
        <v>19</v>
      </c>
      <c r="G34" s="178">
        <v>196000</v>
      </c>
      <c r="H34" s="189">
        <f t="shared" si="2"/>
        <v>19600</v>
      </c>
      <c r="I34" s="191">
        <f t="shared" si="0"/>
        <v>215600</v>
      </c>
    </row>
    <row r="35" spans="1:9" s="1" customFormat="1" ht="35.25" customHeight="1">
      <c r="A35" s="198" t="str">
        <f>IF(D35="","",
UPPER(B35)&amp;"-"&amp;LEFT(UPPER(C35),3)&amp;"-"&amp;TEXT(COUNTA($D$5:D35),"000"))</f>
        <v>--031</v>
      </c>
      <c r="B35" s="9"/>
      <c r="C35" s="9"/>
      <c r="D35" s="206" t="s">
        <v>42</v>
      </c>
      <c r="E35" s="207"/>
      <c r="F35" s="207"/>
      <c r="G35" s="208"/>
      <c r="H35" s="189">
        <f t="shared" si="2"/>
        <v>0</v>
      </c>
      <c r="I35" s="191">
        <f t="shared" si="0"/>
        <v>0</v>
      </c>
    </row>
    <row r="36" spans="1:9" s="1" customFormat="1" ht="35.25" customHeight="1">
      <c r="A36" s="198" t="str">
        <f>IF(D36="","",
UPPER(B36)&amp;"-"&amp;LEFT(UPPER(C36),3)&amp;"-"&amp;TEXT(COUNTA($D$5:D36),"000"))</f>
        <v>APPLE-IPA-032</v>
      </c>
      <c r="B36" s="9" t="s">
        <v>0</v>
      </c>
      <c r="C36" s="9" t="s">
        <v>550</v>
      </c>
      <c r="D36" s="22" t="s">
        <v>43</v>
      </c>
      <c r="E36" s="23" t="s">
        <v>437</v>
      </c>
      <c r="F36" s="31" t="s">
        <v>44</v>
      </c>
      <c r="G36" s="178">
        <v>165000</v>
      </c>
      <c r="H36" s="189">
        <f t="shared" si="2"/>
        <v>16500</v>
      </c>
      <c r="I36" s="191">
        <f t="shared" si="0"/>
        <v>181500</v>
      </c>
    </row>
    <row r="37" spans="1:9" s="1" customFormat="1" ht="35.25" customHeight="1">
      <c r="A37" s="198" t="str">
        <f>IF(D37="","",
UPPER(B37)&amp;"-"&amp;LEFT(UPPER(C37),3)&amp;"-"&amp;TEXT(COUNTA($D$5:D37),"000"))</f>
        <v>APPLE-IPA-033</v>
      </c>
      <c r="B37" s="9" t="s">
        <v>0</v>
      </c>
      <c r="C37" s="9" t="s">
        <v>550</v>
      </c>
      <c r="D37" s="22" t="s">
        <v>45</v>
      </c>
      <c r="E37" s="23" t="s">
        <v>438</v>
      </c>
      <c r="F37" s="31" t="s">
        <v>19</v>
      </c>
      <c r="G37" s="178">
        <v>197000</v>
      </c>
      <c r="H37" s="189">
        <f t="shared" si="2"/>
        <v>19700</v>
      </c>
      <c r="I37" s="191">
        <f t="shared" si="0"/>
        <v>216700</v>
      </c>
    </row>
    <row r="38" spans="1:9" s="1" customFormat="1" ht="32.25" customHeight="1">
      <c r="A38" s="198" t="str">
        <f>IF(D38="","",
UPPER(B38)&amp;"-"&amp;LEFT(UPPER(C38),3)&amp;"-"&amp;TEXT(COUNTA($D$5:D38),"000"))</f>
        <v>APPLE-IPA-034</v>
      </c>
      <c r="B38" s="9" t="s">
        <v>0</v>
      </c>
      <c r="C38" s="9" t="s">
        <v>550</v>
      </c>
      <c r="D38" s="206" t="s">
        <v>46</v>
      </c>
      <c r="E38" s="207"/>
      <c r="F38" s="207"/>
      <c r="G38" s="208"/>
      <c r="H38" s="189">
        <f t="shared" si="2"/>
        <v>0</v>
      </c>
      <c r="I38" s="191">
        <f t="shared" si="0"/>
        <v>0</v>
      </c>
    </row>
    <row r="39" spans="1:9" s="1" customFormat="1" ht="35.25" customHeight="1">
      <c r="A39" s="198" t="str">
        <f>IF(D39="","",
UPPER(B39)&amp;"-"&amp;LEFT(UPPER(C39),3)&amp;"-"&amp;TEXT(COUNTA($D$5:D39),"000"))</f>
        <v>--035</v>
      </c>
      <c r="B39" s="9"/>
      <c r="C39" s="9"/>
      <c r="D39" s="22" t="s">
        <v>509</v>
      </c>
      <c r="E39" s="23" t="s">
        <v>510</v>
      </c>
      <c r="F39" s="31" t="s">
        <v>19</v>
      </c>
      <c r="G39" s="178">
        <v>167000</v>
      </c>
      <c r="H39" s="189">
        <f t="shared" si="2"/>
        <v>16700</v>
      </c>
      <c r="I39" s="191">
        <f t="shared" si="0"/>
        <v>183700</v>
      </c>
    </row>
    <row r="40" spans="1:9" s="1" customFormat="1" ht="30" customHeight="1">
      <c r="A40" s="198" t="str">
        <f>IF(D40="","",
UPPER(B40)&amp;"-"&amp;LEFT(UPPER(C40),3)&amp;"-"&amp;TEXT(COUNTA($D$5:D40),"000"))</f>
        <v>APPLE-ACC-036</v>
      </c>
      <c r="B40" s="9" t="s">
        <v>0</v>
      </c>
      <c r="C40" s="9" t="s">
        <v>47</v>
      </c>
      <c r="D40" s="206" t="s">
        <v>47</v>
      </c>
      <c r="E40" s="207"/>
      <c r="F40" s="207"/>
      <c r="G40" s="208"/>
      <c r="H40" s="189">
        <f t="shared" si="2"/>
        <v>0</v>
      </c>
      <c r="I40" s="191">
        <f t="shared" si="0"/>
        <v>0</v>
      </c>
    </row>
    <row r="41" spans="1:9" s="1" customFormat="1" ht="24" customHeight="1">
      <c r="A41" s="198" t="str">
        <f>IF(D41="","",
UPPER(B41)&amp;"-"&amp;LEFT(UPPER(C41),3)&amp;"-"&amp;TEXT(COUNTA($D$5:D41),"000"))</f>
        <v>APPLE-ACC-037</v>
      </c>
      <c r="B41" s="9" t="s">
        <v>0</v>
      </c>
      <c r="C41" s="9" t="s">
        <v>47</v>
      </c>
      <c r="D41" s="22" t="s">
        <v>48</v>
      </c>
      <c r="E41" s="23" t="s">
        <v>49</v>
      </c>
      <c r="F41" s="46" t="s">
        <v>50</v>
      </c>
      <c r="G41" s="178">
        <v>16000</v>
      </c>
      <c r="H41" s="189">
        <f t="shared" si="2"/>
        <v>1600</v>
      </c>
      <c r="I41" s="191">
        <f t="shared" si="0"/>
        <v>17600</v>
      </c>
    </row>
    <row r="42" spans="1:9" s="1" customFormat="1" ht="24" customHeight="1">
      <c r="A42" s="198" t="str">
        <f>IF(D42="","",
UPPER(B42)&amp;"-"&amp;LEFT(UPPER(C42),3)&amp;"-"&amp;TEXT(COUNTA($D$5:D42),"000"))</f>
        <v/>
      </c>
      <c r="B42" s="9" t="s">
        <v>0</v>
      </c>
      <c r="C42" s="9" t="s">
        <v>47</v>
      </c>
      <c r="D42" s="22"/>
      <c r="E42" s="23" t="s">
        <v>51</v>
      </c>
      <c r="F42" s="31" t="s">
        <v>19</v>
      </c>
      <c r="G42" s="178">
        <v>6200</v>
      </c>
      <c r="H42" s="189">
        <f t="shared" si="2"/>
        <v>620</v>
      </c>
      <c r="I42" s="191">
        <f t="shared" si="0"/>
        <v>6820</v>
      </c>
    </row>
    <row r="43" spans="1:9" s="1" customFormat="1" ht="24" customHeight="1">
      <c r="A43" s="198" t="str">
        <f>IF(D43="","",
UPPER(B43)&amp;"-"&amp;LEFT(UPPER(C43),3)&amp;"-"&amp;TEXT(COUNTA($D$5:D43),"000"))</f>
        <v>APPLE-ACC-038</v>
      </c>
      <c r="B43" s="9" t="s">
        <v>0</v>
      </c>
      <c r="C43" s="9" t="s">
        <v>47</v>
      </c>
      <c r="D43" s="22" t="s">
        <v>52</v>
      </c>
      <c r="E43" s="23" t="s">
        <v>53</v>
      </c>
      <c r="F43" s="31" t="s">
        <v>19</v>
      </c>
      <c r="G43" s="178">
        <v>18000</v>
      </c>
      <c r="H43" s="189">
        <f t="shared" si="2"/>
        <v>1800</v>
      </c>
      <c r="I43" s="191">
        <f t="shared" si="0"/>
        <v>19800</v>
      </c>
    </row>
    <row r="44" spans="1:9" s="1" customFormat="1" ht="24" customHeight="1">
      <c r="A44" s="198" t="str">
        <f>IF(D44="","",
UPPER(B44)&amp;"-"&amp;LEFT(UPPER(C44),3)&amp;"-"&amp;TEXT(COUNTA($D$5:D44),"000"))</f>
        <v>APPLE-ACC-039</v>
      </c>
      <c r="B44" s="9" t="s">
        <v>0</v>
      </c>
      <c r="C44" s="9" t="s">
        <v>47</v>
      </c>
      <c r="D44" s="22" t="s">
        <v>54</v>
      </c>
      <c r="E44" s="23" t="s">
        <v>439</v>
      </c>
      <c r="F44" s="31" t="s">
        <v>44</v>
      </c>
      <c r="G44" s="178">
        <v>38000</v>
      </c>
      <c r="H44" s="189">
        <f t="shared" si="2"/>
        <v>3800</v>
      </c>
      <c r="I44" s="191">
        <f t="shared" si="0"/>
        <v>41800</v>
      </c>
    </row>
    <row r="45" spans="1:9" s="1" customFormat="1" ht="24" customHeight="1">
      <c r="A45" s="198" t="str">
        <f>IF(D45="","",
UPPER(B45)&amp;"-"&amp;LEFT(UPPER(C45),3)&amp;"-"&amp;TEXT(COUNTA($D$5:D45),"000"))</f>
        <v>APPLE-ACC-040</v>
      </c>
      <c r="B45" s="9" t="s">
        <v>0</v>
      </c>
      <c r="C45" s="9" t="s">
        <v>47</v>
      </c>
      <c r="D45" s="22" t="s">
        <v>55</v>
      </c>
      <c r="E45" s="23" t="s">
        <v>511</v>
      </c>
      <c r="F45" s="31" t="s">
        <v>44</v>
      </c>
      <c r="G45" s="178">
        <v>43000</v>
      </c>
      <c r="H45" s="189">
        <f t="shared" si="2"/>
        <v>4300</v>
      </c>
      <c r="I45" s="191">
        <f t="shared" si="0"/>
        <v>47300</v>
      </c>
    </row>
    <row r="46" spans="1:9" s="1" customFormat="1" ht="24" customHeight="1">
      <c r="A46" s="198" t="str">
        <f>IF(D46="","",
UPPER(B46)&amp;"-"&amp;LEFT(UPPER(C46),3)&amp;"-"&amp;TEXT(COUNTA($D$5:D46),"000"))</f>
        <v>APPLE-ACC-041</v>
      </c>
      <c r="B46" s="9" t="s">
        <v>0</v>
      </c>
      <c r="C46" s="9" t="s">
        <v>47</v>
      </c>
      <c r="D46" s="22" t="s">
        <v>55</v>
      </c>
      <c r="E46" s="23" t="s">
        <v>440</v>
      </c>
      <c r="F46" s="31" t="s">
        <v>44</v>
      </c>
      <c r="G46" s="178">
        <v>41000</v>
      </c>
      <c r="H46" s="189">
        <f t="shared" si="2"/>
        <v>4100</v>
      </c>
      <c r="I46" s="191">
        <f t="shared" si="0"/>
        <v>45100</v>
      </c>
    </row>
    <row r="47" spans="1:9" s="1" customFormat="1" ht="24" customHeight="1">
      <c r="A47" s="198" t="str">
        <f>IF(D47="","",
UPPER(B47)&amp;"-"&amp;LEFT(UPPER(C47),3)&amp;"-"&amp;TEXT(COUNTA($D$5:D47),"000"))</f>
        <v>APPLE-ACC-042</v>
      </c>
      <c r="B47" s="9" t="s">
        <v>0</v>
      </c>
      <c r="C47" s="9" t="s">
        <v>47</v>
      </c>
      <c r="D47" s="22" t="s">
        <v>56</v>
      </c>
      <c r="E47" s="23" t="s">
        <v>441</v>
      </c>
      <c r="F47" s="31" t="s">
        <v>44</v>
      </c>
      <c r="G47" s="178">
        <v>41000</v>
      </c>
      <c r="H47" s="189">
        <f t="shared" si="2"/>
        <v>4100</v>
      </c>
      <c r="I47" s="191">
        <f t="shared" si="0"/>
        <v>45100</v>
      </c>
    </row>
    <row r="48" spans="1:9" s="1" customFormat="1" ht="24" customHeight="1" thickBot="1">
      <c r="A48" s="198" t="str">
        <f>IF(D48="","",
UPPER(B48)&amp;"-"&amp;LEFT(UPPER(C48),3)&amp;"-"&amp;TEXT(COUNTA($D$5:D48),"000"))</f>
        <v>APPLE-ACC-043</v>
      </c>
      <c r="B48" s="9" t="s">
        <v>0</v>
      </c>
      <c r="C48" s="9" t="s">
        <v>47</v>
      </c>
      <c r="D48" s="33" t="s">
        <v>57</v>
      </c>
      <c r="E48" s="34" t="s">
        <v>442</v>
      </c>
      <c r="F48" s="35" t="s">
        <v>44</v>
      </c>
      <c r="G48" s="179">
        <v>50000</v>
      </c>
      <c r="H48" s="189">
        <f t="shared" si="2"/>
        <v>5000</v>
      </c>
      <c r="I48" s="191">
        <f t="shared" si="0"/>
        <v>55000</v>
      </c>
    </row>
    <row r="49" spans="3:5">
      <c r="C49" s="9"/>
    </row>
    <row r="50" spans="3:5">
      <c r="C50" s="9"/>
      <c r="E50" s="41"/>
    </row>
    <row r="51" spans="3:5">
      <c r="E51" s="40"/>
    </row>
    <row r="52" spans="3:5">
      <c r="E52" s="40"/>
    </row>
    <row r="53" spans="3:5">
      <c r="E53" s="40"/>
    </row>
  </sheetData>
  <mergeCells count="14">
    <mergeCell ref="D31:G31"/>
    <mergeCell ref="D35:G35"/>
    <mergeCell ref="D38:G38"/>
    <mergeCell ref="D40:G40"/>
    <mergeCell ref="D15:G15"/>
    <mergeCell ref="D17:G17"/>
    <mergeCell ref="D20:G20"/>
    <mergeCell ref="D27:G27"/>
    <mergeCell ref="D24:G24"/>
    <mergeCell ref="D13:G13"/>
    <mergeCell ref="D29:G29"/>
    <mergeCell ref="D2:G2"/>
    <mergeCell ref="D4:G4"/>
    <mergeCell ref="D9:G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8879-BB2F-4400-81BA-45F2AAF439B1}">
  <sheetPr codeName="Sheet3">
    <tabColor rgb="FF00B0F0"/>
  </sheetPr>
  <dimension ref="A1:I39"/>
  <sheetViews>
    <sheetView showGridLines="0" zoomScaleNormal="80" workbookViewId="0">
      <pane ySplit="3" topLeftCell="A25" activePane="bottomLeft" state="frozen"/>
      <selection activeCell="B28" sqref="B28"/>
      <selection pane="bottomLeft" activeCell="H1" sqref="H1:H1048576"/>
    </sheetView>
  </sheetViews>
  <sheetFormatPr defaultColWidth="8.5" defaultRowHeight="15.75"/>
  <cols>
    <col min="1" max="1" width="12.625" style="6" bestFit="1" customWidth="1"/>
    <col min="2" max="2" width="7.625" style="6" bestFit="1" customWidth="1"/>
    <col min="3" max="3" width="16.625" style="6" bestFit="1" customWidth="1"/>
    <col min="4" max="4" width="20.5" style="42" customWidth="1"/>
    <col min="5" max="5" width="98.5" style="42" customWidth="1"/>
    <col min="6" max="6" width="15.5" style="43" customWidth="1"/>
    <col min="7" max="7" width="15.5" style="45" hidden="1" customWidth="1"/>
    <col min="8" max="8" width="12" style="6" hidden="1" customWidth="1"/>
    <col min="9" max="9" width="13.25" style="6" bestFit="1" customWidth="1"/>
    <col min="10" max="16384" width="8.5" style="6"/>
  </cols>
  <sheetData>
    <row r="1" spans="1:9" ht="15" customHeight="1" thickBot="1">
      <c r="D1" s="219"/>
      <c r="E1" s="219"/>
      <c r="F1" s="219"/>
      <c r="G1" s="219"/>
    </row>
    <row r="2" spans="1:9" s="1" customFormat="1" ht="40.35" customHeight="1">
      <c r="D2" s="220" t="s">
        <v>58</v>
      </c>
      <c r="E2" s="221"/>
      <c r="F2" s="221"/>
      <c r="G2" s="221"/>
      <c r="H2" s="183"/>
      <c r="I2" s="183"/>
    </row>
    <row r="3" spans="1:9" s="9" customFormat="1" ht="25.35" customHeight="1" thickBot="1">
      <c r="A3" s="182" t="s">
        <v>546</v>
      </c>
      <c r="B3" s="182" t="s">
        <v>547</v>
      </c>
      <c r="C3" s="182" t="s">
        <v>548</v>
      </c>
      <c r="D3" s="201" t="s">
        <v>16</v>
      </c>
      <c r="E3" s="52" t="s">
        <v>17</v>
      </c>
      <c r="F3" s="52"/>
      <c r="G3" s="53" t="s">
        <v>18</v>
      </c>
      <c r="H3" s="181"/>
      <c r="I3" s="181"/>
    </row>
    <row r="4" spans="1:9" s="9" customFormat="1" ht="27.75" thickBot="1">
      <c r="B4" s="9" t="s">
        <v>2</v>
      </c>
      <c r="C4" s="9" t="s">
        <v>581</v>
      </c>
      <c r="D4" s="217" t="s">
        <v>59</v>
      </c>
      <c r="E4" s="218"/>
      <c r="F4" s="218"/>
      <c r="G4" s="218"/>
      <c r="H4" s="190" t="s">
        <v>543</v>
      </c>
      <c r="I4" s="182" t="s">
        <v>542</v>
      </c>
    </row>
    <row r="5" spans="1:9" s="9" customFormat="1" ht="89.45" customHeight="1">
      <c r="A5" s="9" t="str">
        <f>IF(D5="","",
UPPER(B5)&amp;"-"&amp;LEFT(UPPER(C5),3)&amp;"-"&amp;TEXT(COUNTA($D$5:D5),"000"))</f>
        <v>HP- AI-001</v>
      </c>
      <c r="B5" s="9" t="s">
        <v>2</v>
      </c>
      <c r="C5" s="9" t="s">
        <v>581</v>
      </c>
      <c r="D5" s="24" t="s">
        <v>318</v>
      </c>
      <c r="E5" s="54" t="s">
        <v>377</v>
      </c>
      <c r="F5" s="29" t="s">
        <v>19</v>
      </c>
      <c r="G5" s="30">
        <v>85000</v>
      </c>
      <c r="H5" s="191">
        <f>G5*10%</f>
        <v>8500</v>
      </c>
      <c r="I5" s="191">
        <f>G5+H5</f>
        <v>93500</v>
      </c>
    </row>
    <row r="6" spans="1:9" s="9" customFormat="1" ht="89.45" customHeight="1">
      <c r="A6" s="9" t="str">
        <f>IF(D6="","",
UPPER(B6)&amp;"-"&amp;LEFT(UPPER(C6),3)&amp;"-"&amp;TEXT(COUNTA($D$5:D6),"000"))</f>
        <v>HP- AI-002</v>
      </c>
      <c r="B6" s="9" t="s">
        <v>2</v>
      </c>
      <c r="C6" s="9" t="s">
        <v>581</v>
      </c>
      <c r="D6" s="24" t="s">
        <v>448</v>
      </c>
      <c r="E6" s="54" t="s">
        <v>504</v>
      </c>
      <c r="F6" s="29" t="s">
        <v>19</v>
      </c>
      <c r="G6" s="30">
        <v>80000</v>
      </c>
      <c r="H6" s="191">
        <f t="shared" ref="H6:H33" si="0">G6*10%</f>
        <v>8000</v>
      </c>
      <c r="I6" s="191">
        <f t="shared" ref="I6:I33" si="1">G6+H6</f>
        <v>88000</v>
      </c>
    </row>
    <row r="7" spans="1:9" s="9" customFormat="1" ht="27">
      <c r="A7" s="9" t="str">
        <f>IF(D7="","",
UPPER(B7)&amp;"-"&amp;LEFT(UPPER(C7),3)&amp;"-"&amp;TEXT(COUNTA($D$5:D7),"000"))</f>
        <v>--003</v>
      </c>
      <c r="D7" s="222" t="s">
        <v>60</v>
      </c>
      <c r="E7" s="223"/>
      <c r="F7" s="223"/>
      <c r="G7" s="223"/>
      <c r="H7" s="191">
        <f t="shared" si="0"/>
        <v>0</v>
      </c>
      <c r="I7" s="191">
        <f t="shared" si="1"/>
        <v>0</v>
      </c>
    </row>
    <row r="8" spans="1:9" s="9" customFormat="1" ht="92.1" customHeight="1" thickBot="1">
      <c r="A8" s="9" t="str">
        <f>IF(D8="","",
UPPER(B8)&amp;"-"&amp;LEFT(UPPER(C8),3)&amp;"-"&amp;TEXT(COUNTA($D$5:D8),"000"))</f>
        <v>HP-MON-004</v>
      </c>
      <c r="B8" s="9" t="s">
        <v>2</v>
      </c>
      <c r="C8" s="9" t="s">
        <v>551</v>
      </c>
      <c r="D8" s="55" t="s">
        <v>61</v>
      </c>
      <c r="E8" s="56" t="s">
        <v>62</v>
      </c>
      <c r="F8" s="57" t="s">
        <v>19</v>
      </c>
      <c r="G8" s="58">
        <v>29500</v>
      </c>
      <c r="H8" s="191">
        <f t="shared" si="0"/>
        <v>2950</v>
      </c>
      <c r="I8" s="191">
        <f t="shared" si="1"/>
        <v>32450</v>
      </c>
    </row>
    <row r="9" spans="1:9" s="9" customFormat="1" ht="27.75" thickBot="1">
      <c r="D9" s="217" t="s">
        <v>63</v>
      </c>
      <c r="E9" s="218"/>
      <c r="F9" s="218"/>
      <c r="G9" s="218"/>
      <c r="H9" s="191">
        <f t="shared" si="0"/>
        <v>0</v>
      </c>
      <c r="I9" s="191">
        <f t="shared" si="1"/>
        <v>0</v>
      </c>
    </row>
    <row r="10" spans="1:9" s="9" customFormat="1" ht="96.95" customHeight="1">
      <c r="A10" s="9" t="str">
        <f>IF(D10="","",
UPPER(B10)&amp;"-"&amp;LEFT(UPPER(C10),3)&amp;"-"&amp;TEXT(COUNTA($D$5:D10),"000"))</f>
        <v>HP-TWR-006</v>
      </c>
      <c r="B10" s="9" t="s">
        <v>2</v>
      </c>
      <c r="C10" s="9" t="s">
        <v>582</v>
      </c>
      <c r="D10" s="24" t="s">
        <v>331</v>
      </c>
      <c r="E10" s="54" t="s">
        <v>444</v>
      </c>
      <c r="F10" s="29" t="s">
        <v>19</v>
      </c>
      <c r="G10" s="30">
        <v>50000</v>
      </c>
      <c r="H10" s="191">
        <f t="shared" si="0"/>
        <v>5000</v>
      </c>
      <c r="I10" s="191">
        <f t="shared" si="1"/>
        <v>55000</v>
      </c>
    </row>
    <row r="11" spans="1:9" s="9" customFormat="1" ht="96.95" customHeight="1">
      <c r="A11" s="9" t="str">
        <f>IF(D11="","",
UPPER(B11)&amp;"-"&amp;LEFT(UPPER(C11),3)&amp;"-"&amp;TEXT(COUNTA($D$5:D11),"000"))</f>
        <v>HP-TWR-007</v>
      </c>
      <c r="B11" s="9" t="s">
        <v>2</v>
      </c>
      <c r="C11" s="9" t="s">
        <v>582</v>
      </c>
      <c r="D11" s="22" t="s">
        <v>447</v>
      </c>
      <c r="E11" s="51" t="s">
        <v>446</v>
      </c>
      <c r="F11" s="29" t="s">
        <v>19</v>
      </c>
      <c r="G11" s="32">
        <v>74000</v>
      </c>
      <c r="H11" s="191">
        <f t="shared" si="0"/>
        <v>7400</v>
      </c>
      <c r="I11" s="191">
        <f t="shared" si="1"/>
        <v>81400</v>
      </c>
    </row>
    <row r="12" spans="1:9" s="9" customFormat="1" ht="96.95" customHeight="1" thickBot="1">
      <c r="A12" s="9" t="str">
        <f>IF(D12="","",
UPPER(B12)&amp;"-"&amp;LEFT(UPPER(C12),3)&amp;"-"&amp;TEXT(COUNTA($D$5:D12),"000"))</f>
        <v>HP-TWR-008</v>
      </c>
      <c r="B12" s="9" t="s">
        <v>2</v>
      </c>
      <c r="C12" s="9" t="s">
        <v>582</v>
      </c>
      <c r="D12" s="22" t="s">
        <v>443</v>
      </c>
      <c r="E12" s="56" t="s">
        <v>445</v>
      </c>
      <c r="F12" s="29" t="s">
        <v>19</v>
      </c>
      <c r="G12" s="32">
        <v>92000</v>
      </c>
      <c r="H12" s="191">
        <f t="shared" si="0"/>
        <v>9200</v>
      </c>
      <c r="I12" s="191">
        <f t="shared" si="1"/>
        <v>101200</v>
      </c>
    </row>
    <row r="13" spans="1:9" s="9" customFormat="1" ht="30" customHeight="1" thickBot="1">
      <c r="A13" s="9" t="str">
        <f>IF(D13="","",
UPPER(B13)&amp;"-"&amp;LEFT(UPPER(C13),3)&amp;"-"&amp;TEXT(COUNTA($D$5:D13),"000"))</f>
        <v>--009</v>
      </c>
      <c r="D13" s="217" t="s">
        <v>64</v>
      </c>
      <c r="E13" s="218"/>
      <c r="F13" s="218"/>
      <c r="G13" s="218"/>
      <c r="H13" s="191">
        <f t="shared" si="0"/>
        <v>0</v>
      </c>
      <c r="I13" s="191">
        <f t="shared" si="1"/>
        <v>0</v>
      </c>
    </row>
    <row r="14" spans="1:9" s="9" customFormat="1" ht="87" customHeight="1">
      <c r="A14" s="9" t="str">
        <f>IF(D14="","",
UPPER(B14)&amp;"-"&amp;LEFT(UPPER(C14),3)&amp;"-"&amp;TEXT(COUNTA($D$5:D14),"000"))</f>
        <v>HP-LAP-010</v>
      </c>
      <c r="B14" s="9" t="s">
        <v>2</v>
      </c>
      <c r="C14" s="9" t="s">
        <v>552</v>
      </c>
      <c r="D14" s="22" t="s">
        <v>319</v>
      </c>
      <c r="E14" s="51" t="s">
        <v>378</v>
      </c>
      <c r="F14" s="46" t="s">
        <v>68</v>
      </c>
      <c r="G14" s="32">
        <v>68000</v>
      </c>
      <c r="H14" s="191">
        <f t="shared" si="0"/>
        <v>6800</v>
      </c>
      <c r="I14" s="191">
        <f t="shared" si="1"/>
        <v>74800</v>
      </c>
    </row>
    <row r="15" spans="1:9" s="9" customFormat="1" ht="87" customHeight="1">
      <c r="A15" s="9" t="str">
        <f>IF(D15="","",
UPPER(B15)&amp;"-"&amp;LEFT(UPPER(C15),3)&amp;"-"&amp;TEXT(COUNTA($D$5:D15),"000"))</f>
        <v>HP-LAP-011</v>
      </c>
      <c r="B15" s="9" t="s">
        <v>2</v>
      </c>
      <c r="C15" s="9" t="s">
        <v>552</v>
      </c>
      <c r="D15" s="22" t="s">
        <v>330</v>
      </c>
      <c r="E15" s="51" t="s">
        <v>379</v>
      </c>
      <c r="F15" s="31" t="s">
        <v>19</v>
      </c>
      <c r="G15" s="32">
        <v>65000</v>
      </c>
      <c r="H15" s="191">
        <f t="shared" si="0"/>
        <v>6500</v>
      </c>
      <c r="I15" s="191">
        <f t="shared" si="1"/>
        <v>71500</v>
      </c>
    </row>
    <row r="16" spans="1:9" s="9" customFormat="1" ht="90" customHeight="1">
      <c r="A16" s="9" t="str">
        <f>IF(D16="","",
UPPER(B16)&amp;"-"&amp;LEFT(UPPER(C16),3)&amp;"-"&amp;TEXT(COUNTA($D$5:D16),"000"))</f>
        <v>HP-LAP-012</v>
      </c>
      <c r="B16" s="9" t="s">
        <v>2</v>
      </c>
      <c r="C16" s="9" t="s">
        <v>552</v>
      </c>
      <c r="D16" s="22" t="s">
        <v>65</v>
      </c>
      <c r="E16" s="51" t="s">
        <v>380</v>
      </c>
      <c r="F16" s="31" t="s">
        <v>19</v>
      </c>
      <c r="G16" s="32">
        <v>87000</v>
      </c>
      <c r="H16" s="191">
        <f t="shared" si="0"/>
        <v>8700</v>
      </c>
      <c r="I16" s="191">
        <f t="shared" si="1"/>
        <v>95700</v>
      </c>
    </row>
    <row r="17" spans="1:9" s="9" customFormat="1" ht="90" customHeight="1">
      <c r="A17" s="9" t="str">
        <f>IF(D17="","",
UPPER(B17)&amp;"-"&amp;LEFT(UPPER(C17),3)&amp;"-"&amp;TEXT(COUNTA($D$5:D17),"000"))</f>
        <v>HP-LAP-013</v>
      </c>
      <c r="B17" s="9" t="s">
        <v>2</v>
      </c>
      <c r="C17" s="9" t="s">
        <v>552</v>
      </c>
      <c r="D17" s="22" t="s">
        <v>66</v>
      </c>
      <c r="E17" s="51" t="s">
        <v>381</v>
      </c>
      <c r="F17" s="46" t="s">
        <v>141</v>
      </c>
      <c r="G17" s="32">
        <v>105000</v>
      </c>
      <c r="H17" s="191">
        <f t="shared" si="0"/>
        <v>10500</v>
      </c>
      <c r="I17" s="191">
        <f t="shared" si="1"/>
        <v>115500</v>
      </c>
    </row>
    <row r="18" spans="1:9" s="9" customFormat="1" ht="90" customHeight="1" thickBot="1">
      <c r="A18" s="9" t="str">
        <f>IF(D18="","",
UPPER(B18)&amp;"-"&amp;LEFT(UPPER(C18),3)&amp;"-"&amp;TEXT(COUNTA($D$5:D18),"000"))</f>
        <v>HP-LAP-014</v>
      </c>
      <c r="B18" s="9" t="s">
        <v>2</v>
      </c>
      <c r="C18" s="9" t="s">
        <v>552</v>
      </c>
      <c r="D18" s="55" t="s">
        <v>363</v>
      </c>
      <c r="E18" s="56" t="s">
        <v>382</v>
      </c>
      <c r="F18" s="57" t="s">
        <v>19</v>
      </c>
      <c r="G18" s="58">
        <v>182000</v>
      </c>
      <c r="H18" s="191">
        <f t="shared" si="0"/>
        <v>18200</v>
      </c>
      <c r="I18" s="191">
        <f t="shared" si="1"/>
        <v>200200</v>
      </c>
    </row>
    <row r="19" spans="1:9" s="1" customFormat="1" ht="30" customHeight="1" thickBot="1">
      <c r="A19" s="9"/>
      <c r="B19" s="9"/>
      <c r="C19" s="9" t="s">
        <v>552</v>
      </c>
      <c r="D19" s="217" t="s">
        <v>67</v>
      </c>
      <c r="E19" s="218"/>
      <c r="F19" s="218"/>
      <c r="G19" s="218"/>
      <c r="H19" s="191">
        <f t="shared" si="0"/>
        <v>0</v>
      </c>
      <c r="I19" s="191">
        <f t="shared" si="1"/>
        <v>0</v>
      </c>
    </row>
    <row r="20" spans="1:9" s="1" customFormat="1" ht="89.45" customHeight="1">
      <c r="A20" s="9" t="str">
        <f>IF(D20="","",
UPPER(B20)&amp;"-"&amp;LEFT(UPPER(C20),3)&amp;"-"&amp;TEXT(COUNTA($D$5:D20),"000"))</f>
        <v>HP-LAP-016</v>
      </c>
      <c r="B20" s="9" t="s">
        <v>2</v>
      </c>
      <c r="C20" s="9" t="s">
        <v>552</v>
      </c>
      <c r="D20" s="24" t="s">
        <v>334</v>
      </c>
      <c r="E20" s="54" t="s">
        <v>456</v>
      </c>
      <c r="F20" s="29" t="s">
        <v>19</v>
      </c>
      <c r="G20" s="30">
        <v>78000</v>
      </c>
      <c r="H20" s="191">
        <f t="shared" si="0"/>
        <v>7800</v>
      </c>
      <c r="I20" s="191">
        <f t="shared" si="1"/>
        <v>85800</v>
      </c>
    </row>
    <row r="21" spans="1:9" s="1" customFormat="1" ht="89.45" customHeight="1">
      <c r="A21" s="9" t="str">
        <f>IF(D21="","",
UPPER(B21)&amp;"-"&amp;LEFT(UPPER(C21),3)&amp;"-"&amp;TEXT(COUNTA($D$5:D21),"000"))</f>
        <v>HP-LAP-017</v>
      </c>
      <c r="B21" s="9" t="s">
        <v>2</v>
      </c>
      <c r="C21" s="9" t="s">
        <v>552</v>
      </c>
      <c r="D21" s="24" t="s">
        <v>460</v>
      </c>
      <c r="E21" s="54" t="s">
        <v>459</v>
      </c>
      <c r="F21" s="29" t="s">
        <v>19</v>
      </c>
      <c r="G21" s="30">
        <v>95000</v>
      </c>
      <c r="H21" s="191">
        <f t="shared" si="0"/>
        <v>9500</v>
      </c>
      <c r="I21" s="191">
        <f t="shared" si="1"/>
        <v>104500</v>
      </c>
    </row>
    <row r="22" spans="1:9" s="1" customFormat="1" ht="90" customHeight="1">
      <c r="A22" s="9" t="str">
        <f>IF(D22="","",
UPPER(B22)&amp;"-"&amp;LEFT(UPPER(C22),3)&amp;"-"&amp;TEXT(COUNTA($D$5:D22),"000"))</f>
        <v>HP-LAP-018</v>
      </c>
      <c r="B22" s="9" t="s">
        <v>2</v>
      </c>
      <c r="C22" s="9" t="s">
        <v>552</v>
      </c>
      <c r="D22" s="22" t="s">
        <v>69</v>
      </c>
      <c r="E22" s="51" t="s">
        <v>383</v>
      </c>
      <c r="F22" s="46" t="s">
        <v>68</v>
      </c>
      <c r="G22" s="32">
        <v>94000</v>
      </c>
      <c r="H22" s="191">
        <f t="shared" si="0"/>
        <v>9400</v>
      </c>
      <c r="I22" s="191">
        <f t="shared" si="1"/>
        <v>103400</v>
      </c>
    </row>
    <row r="23" spans="1:9" s="1" customFormat="1" ht="90" customHeight="1">
      <c r="A23" s="9" t="str">
        <f>IF(D23="","",
UPPER(B23)&amp;"-"&amp;LEFT(UPPER(C23),3)&amp;"-"&amp;TEXT(COUNTA($D$5:D23),"000"))</f>
        <v>HP-LAP-019</v>
      </c>
      <c r="B23" s="9" t="s">
        <v>2</v>
      </c>
      <c r="C23" s="9" t="s">
        <v>552</v>
      </c>
      <c r="D23" s="22" t="s">
        <v>353</v>
      </c>
      <c r="E23" s="51" t="s">
        <v>384</v>
      </c>
      <c r="F23" s="31" t="s">
        <v>19</v>
      </c>
      <c r="G23" s="32">
        <v>78000</v>
      </c>
      <c r="H23" s="191">
        <f t="shared" si="0"/>
        <v>7800</v>
      </c>
      <c r="I23" s="191">
        <f t="shared" si="1"/>
        <v>85800</v>
      </c>
    </row>
    <row r="24" spans="1:9" s="1" customFormat="1" ht="90" customHeight="1">
      <c r="A24" s="9" t="str">
        <f>IF(D24="","",
UPPER(B24)&amp;"-"&amp;LEFT(UPPER(C24),3)&amp;"-"&amp;TEXT(COUNTA($D$5:D24),"000"))</f>
        <v>HP-LAP-020</v>
      </c>
      <c r="B24" s="9" t="s">
        <v>2</v>
      </c>
      <c r="C24" s="9" t="s">
        <v>552</v>
      </c>
      <c r="D24" s="22" t="s">
        <v>513</v>
      </c>
      <c r="E24" s="51" t="s">
        <v>512</v>
      </c>
      <c r="F24" s="31" t="s">
        <v>19</v>
      </c>
      <c r="G24" s="32">
        <v>106000</v>
      </c>
      <c r="H24" s="191">
        <f t="shared" si="0"/>
        <v>10600</v>
      </c>
      <c r="I24" s="191">
        <f t="shared" si="1"/>
        <v>116600</v>
      </c>
    </row>
    <row r="25" spans="1:9" s="1" customFormat="1" ht="90" customHeight="1">
      <c r="A25" s="9" t="str">
        <f>IF(D25="","",
UPPER(B25)&amp;"-"&amp;LEFT(UPPER(C25),3)&amp;"-"&amp;TEXT(COUNTA($D$5:D25),"000"))</f>
        <v>HP-LAP-021</v>
      </c>
      <c r="B25" s="9" t="s">
        <v>2</v>
      </c>
      <c r="C25" s="9" t="s">
        <v>552</v>
      </c>
      <c r="D25" s="22" t="s">
        <v>70</v>
      </c>
      <c r="E25" s="51" t="s">
        <v>385</v>
      </c>
      <c r="F25" s="46" t="s">
        <v>50</v>
      </c>
      <c r="G25" s="32">
        <v>132000</v>
      </c>
      <c r="H25" s="191">
        <f t="shared" si="0"/>
        <v>13200</v>
      </c>
      <c r="I25" s="191">
        <f t="shared" si="1"/>
        <v>145200</v>
      </c>
    </row>
    <row r="26" spans="1:9" s="1" customFormat="1" ht="90" customHeight="1">
      <c r="A26" s="9" t="str">
        <f>IF(D26="","",
UPPER(B26)&amp;"-"&amp;LEFT(UPPER(C26),3)&amp;"-"&amp;TEXT(COUNTA($D$5:D26),"000"))</f>
        <v>HP-LAP-022</v>
      </c>
      <c r="B26" s="9" t="s">
        <v>2</v>
      </c>
      <c r="C26" s="9" t="s">
        <v>552</v>
      </c>
      <c r="D26" s="22" t="s">
        <v>514</v>
      </c>
      <c r="E26" s="51" t="s">
        <v>515</v>
      </c>
      <c r="F26" s="31" t="s">
        <v>19</v>
      </c>
      <c r="G26" s="32">
        <v>140000</v>
      </c>
      <c r="H26" s="191">
        <f t="shared" si="0"/>
        <v>14000</v>
      </c>
      <c r="I26" s="191">
        <f t="shared" si="1"/>
        <v>154000</v>
      </c>
    </row>
    <row r="27" spans="1:9" s="1" customFormat="1" ht="90" customHeight="1">
      <c r="A27" s="9" t="str">
        <f>IF(D27="","",
UPPER(B27)&amp;"-"&amp;LEFT(UPPER(C27),3)&amp;"-"&amp;TEXT(COUNTA($D$5:D27),"000"))</f>
        <v>HP-LAP-023</v>
      </c>
      <c r="B27" s="9" t="s">
        <v>2</v>
      </c>
      <c r="C27" s="9" t="s">
        <v>552</v>
      </c>
      <c r="D27" s="22" t="s">
        <v>329</v>
      </c>
      <c r="E27" s="51" t="s">
        <v>386</v>
      </c>
      <c r="F27" s="49" t="s">
        <v>141</v>
      </c>
      <c r="G27" s="32">
        <v>140000</v>
      </c>
      <c r="H27" s="191">
        <f t="shared" si="0"/>
        <v>14000</v>
      </c>
      <c r="I27" s="191">
        <f t="shared" si="1"/>
        <v>154000</v>
      </c>
    </row>
    <row r="28" spans="1:9" s="1" customFormat="1" ht="90" customHeight="1" thickBot="1">
      <c r="A28" s="9" t="str">
        <f>IF(D28="","",
UPPER(B28)&amp;"-"&amp;LEFT(UPPER(C28),3)&amp;"-"&amp;TEXT(COUNTA($D$5:D28),"000"))</f>
        <v>HP-LAP-024</v>
      </c>
      <c r="B28" s="9" t="s">
        <v>2</v>
      </c>
      <c r="C28" s="9" t="s">
        <v>552</v>
      </c>
      <c r="D28" s="55" t="s">
        <v>364</v>
      </c>
      <c r="E28" s="56" t="s">
        <v>387</v>
      </c>
      <c r="F28" s="57" t="s">
        <v>19</v>
      </c>
      <c r="G28" s="58">
        <v>159000</v>
      </c>
      <c r="H28" s="191">
        <f t="shared" si="0"/>
        <v>15900</v>
      </c>
      <c r="I28" s="191">
        <f t="shared" si="1"/>
        <v>174900</v>
      </c>
    </row>
    <row r="29" spans="1:9" s="1" customFormat="1" ht="30" customHeight="1" thickBot="1">
      <c r="A29" s="9"/>
      <c r="B29" s="9"/>
      <c r="C29" s="9"/>
      <c r="D29" s="217" t="s">
        <v>71</v>
      </c>
      <c r="E29" s="218"/>
      <c r="F29" s="218"/>
      <c r="G29" s="218"/>
      <c r="H29" s="191">
        <f t="shared" si="0"/>
        <v>0</v>
      </c>
      <c r="I29" s="191">
        <f t="shared" si="1"/>
        <v>0</v>
      </c>
    </row>
    <row r="30" spans="1:9" s="1" customFormat="1" ht="24" customHeight="1">
      <c r="A30" s="9" t="str">
        <f>IF(D30="","",
UPPER(B30)&amp;"-"&amp;LEFT(UPPER(C30),3)&amp;"-"&amp;TEXT(COUNTA($D$5:D30),"000"))</f>
        <v>HP-ACC-026</v>
      </c>
      <c r="B30" s="9" t="s">
        <v>2</v>
      </c>
      <c r="C30" s="9" t="s">
        <v>47</v>
      </c>
      <c r="D30" s="24">
        <v>1</v>
      </c>
      <c r="E30" s="59" t="s">
        <v>72</v>
      </c>
      <c r="F30" s="49" t="s">
        <v>141</v>
      </c>
      <c r="G30" s="30">
        <v>1400</v>
      </c>
      <c r="H30" s="191">
        <f t="shared" si="0"/>
        <v>140</v>
      </c>
      <c r="I30" s="191">
        <f t="shared" si="1"/>
        <v>1540</v>
      </c>
    </row>
    <row r="31" spans="1:9" s="1" customFormat="1" ht="24" customHeight="1">
      <c r="A31" s="9" t="str">
        <f>IF(D31="","",
UPPER(B31)&amp;"-"&amp;LEFT(UPPER(C31),3)&amp;"-"&amp;TEXT(COUNTA($D$5:D31),"000"))</f>
        <v>HP-ACC-027</v>
      </c>
      <c r="B31" s="9" t="s">
        <v>2</v>
      </c>
      <c r="C31" s="9" t="s">
        <v>47</v>
      </c>
      <c r="D31" s="22">
        <v>2</v>
      </c>
      <c r="E31" s="23" t="s">
        <v>73</v>
      </c>
      <c r="F31" s="31" t="s">
        <v>19</v>
      </c>
      <c r="G31" s="32">
        <v>2000</v>
      </c>
      <c r="H31" s="191">
        <f t="shared" si="0"/>
        <v>200</v>
      </c>
      <c r="I31" s="191">
        <f t="shared" si="1"/>
        <v>2200</v>
      </c>
    </row>
    <row r="32" spans="1:9" s="1" customFormat="1" ht="24" customHeight="1">
      <c r="A32" s="9" t="str">
        <f>IF(D32="","",
UPPER(B32)&amp;"-"&amp;LEFT(UPPER(C32),3)&amp;"-"&amp;TEXT(COUNTA($D$5:D32),"000"))</f>
        <v>HP-ACC-028</v>
      </c>
      <c r="B32" s="9" t="s">
        <v>2</v>
      </c>
      <c r="C32" s="9" t="s">
        <v>47</v>
      </c>
      <c r="D32" s="22">
        <v>3</v>
      </c>
      <c r="E32" s="23" t="s">
        <v>74</v>
      </c>
      <c r="F32" s="31" t="s">
        <v>19</v>
      </c>
      <c r="G32" s="32">
        <v>1100</v>
      </c>
      <c r="H32" s="191">
        <f t="shared" si="0"/>
        <v>110</v>
      </c>
      <c r="I32" s="191">
        <f t="shared" si="1"/>
        <v>1210</v>
      </c>
    </row>
    <row r="33" spans="1:9" s="1" customFormat="1" ht="24" customHeight="1" thickBot="1">
      <c r="A33" s="9" t="str">
        <f>IF(D33="","",
UPPER(B33)&amp;"-"&amp;LEFT(UPPER(C33),3)&amp;"-"&amp;TEXT(COUNTA($D$5:D33),"000"))</f>
        <v>HP-ACC-029</v>
      </c>
      <c r="B33" s="9" t="s">
        <v>2</v>
      </c>
      <c r="C33" s="9" t="s">
        <v>47</v>
      </c>
      <c r="D33" s="33">
        <v>4</v>
      </c>
      <c r="E33" s="34" t="s">
        <v>75</v>
      </c>
      <c r="F33" s="35" t="s">
        <v>19</v>
      </c>
      <c r="G33" s="36">
        <v>1100</v>
      </c>
      <c r="H33" s="191">
        <f t="shared" si="0"/>
        <v>110</v>
      </c>
      <c r="I33" s="191">
        <f t="shared" si="1"/>
        <v>1210</v>
      </c>
    </row>
    <row r="34" spans="1:9" s="1" customFormat="1">
      <c r="D34" s="37"/>
      <c r="E34" s="37"/>
      <c r="F34" s="38"/>
      <c r="G34" s="40"/>
    </row>
    <row r="35" spans="1:9" s="1" customFormat="1" ht="15" customHeight="1">
      <c r="D35" s="37"/>
      <c r="E35" s="41"/>
      <c r="F35" s="38"/>
      <c r="G35" s="40"/>
    </row>
    <row r="36" spans="1:9" s="1" customFormat="1" ht="15" customHeight="1">
      <c r="D36" s="37"/>
      <c r="E36" s="40"/>
      <c r="F36" s="38"/>
      <c r="G36" s="40"/>
    </row>
    <row r="37" spans="1:9" s="1" customFormat="1" ht="15" customHeight="1">
      <c r="D37" s="37"/>
      <c r="E37" s="40"/>
      <c r="F37" s="38"/>
      <c r="G37" s="40"/>
    </row>
    <row r="38" spans="1:9" s="1" customFormat="1" ht="15" customHeight="1">
      <c r="D38" s="37"/>
      <c r="E38" s="40"/>
      <c r="F38" s="38"/>
      <c r="G38" s="40"/>
    </row>
    <row r="39" spans="1:9" s="1" customFormat="1">
      <c r="D39" s="37"/>
      <c r="E39" s="37"/>
      <c r="F39" s="38"/>
      <c r="G39" s="40"/>
    </row>
  </sheetData>
  <mergeCells count="8">
    <mergeCell ref="D19:G19"/>
    <mergeCell ref="D29:G29"/>
    <mergeCell ref="D1:G1"/>
    <mergeCell ref="D2:G2"/>
    <mergeCell ref="D4:G4"/>
    <mergeCell ref="D7:G7"/>
    <mergeCell ref="D9:G9"/>
    <mergeCell ref="D13:G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66DC-CCC5-46F5-AB1C-F17DD2ADEC8D}">
  <sheetPr codeName="Sheet4">
    <tabColor rgb="FFFF0000"/>
  </sheetPr>
  <dimension ref="A1:I40"/>
  <sheetViews>
    <sheetView showGridLines="0" zoomScale="80" zoomScaleNormal="80" workbookViewId="0">
      <pane ySplit="3" topLeftCell="A22" activePane="bottomLeft" state="frozen"/>
      <selection activeCell="C15" sqref="C15"/>
      <selection pane="bottomLeft" activeCell="H1" sqref="H1:H1048576"/>
    </sheetView>
  </sheetViews>
  <sheetFormatPr defaultColWidth="8.5" defaultRowHeight="15.75"/>
  <cols>
    <col min="1" max="1" width="15.625" style="6" bestFit="1" customWidth="1"/>
    <col min="2" max="2" width="7.625" style="6" bestFit="1" customWidth="1"/>
    <col min="3" max="3" width="15.625" style="6" bestFit="1" customWidth="1"/>
    <col min="4" max="4" width="20.5" style="42" customWidth="1"/>
    <col min="5" max="5" width="90.5" style="42" customWidth="1"/>
    <col min="6" max="6" width="18.5" style="43" customWidth="1"/>
    <col min="7" max="7" width="15.5" style="45" hidden="1" customWidth="1"/>
    <col min="8" max="8" width="13" style="6" hidden="1" customWidth="1"/>
    <col min="9" max="9" width="14.375" style="6" bestFit="1" customWidth="1"/>
    <col min="10" max="16384" width="8.5" style="6"/>
  </cols>
  <sheetData>
    <row r="1" spans="1:9" ht="15" customHeight="1" thickBot="1">
      <c r="D1" s="219"/>
      <c r="E1" s="219"/>
      <c r="F1" s="219"/>
      <c r="G1" s="219"/>
    </row>
    <row r="2" spans="1:9" s="1" customFormat="1" ht="34.5">
      <c r="D2" s="224" t="s">
        <v>5</v>
      </c>
      <c r="E2" s="225"/>
      <c r="F2" s="225"/>
      <c r="G2" s="225"/>
    </row>
    <row r="3" spans="1:9" s="9" customFormat="1" ht="25.35" customHeight="1">
      <c r="A3" s="182" t="s">
        <v>546</v>
      </c>
      <c r="B3" s="182" t="s">
        <v>547</v>
      </c>
      <c r="C3" s="182" t="s">
        <v>548</v>
      </c>
      <c r="D3" s="26" t="s">
        <v>16</v>
      </c>
      <c r="E3" s="27" t="s">
        <v>17</v>
      </c>
      <c r="F3" s="27"/>
      <c r="G3" s="28" t="s">
        <v>18</v>
      </c>
    </row>
    <row r="4" spans="1:9" s="9" customFormat="1" ht="27.75" thickBot="1">
      <c r="B4" s="9" t="s">
        <v>583</v>
      </c>
      <c r="C4" s="9" t="s">
        <v>553</v>
      </c>
      <c r="D4" s="228" t="s">
        <v>326</v>
      </c>
      <c r="E4" s="229"/>
      <c r="F4" s="229"/>
      <c r="G4" s="229"/>
      <c r="H4" s="190" t="s">
        <v>545</v>
      </c>
      <c r="I4" s="182" t="s">
        <v>542</v>
      </c>
    </row>
    <row r="5" spans="1:9" s="9" customFormat="1" ht="79.5" customHeight="1">
      <c r="A5" s="9" t="str">
        <f>IF(D5="","",
UPPER(B5)&amp;"-"&amp;LEFT(UPPER(C5),3)&amp;"-"&amp;TEXT(COUNTA($D$5:D5),"000"))</f>
        <v>LEN-MON-001</v>
      </c>
      <c r="B5" s="9" t="s">
        <v>583</v>
      </c>
      <c r="C5" s="9" t="s">
        <v>551</v>
      </c>
      <c r="D5" s="24" t="s">
        <v>327</v>
      </c>
      <c r="E5" s="25" t="s">
        <v>328</v>
      </c>
      <c r="F5" s="29" t="s">
        <v>19</v>
      </c>
      <c r="G5" s="30">
        <v>7500</v>
      </c>
      <c r="H5" s="191">
        <f>G5*10%</f>
        <v>750</v>
      </c>
      <c r="I5" s="191">
        <f t="shared" ref="I5:I34" si="0">G5+H5</f>
        <v>8250</v>
      </c>
    </row>
    <row r="6" spans="1:9" s="9" customFormat="1" ht="32.1" customHeight="1">
      <c r="D6" s="226" t="s">
        <v>516</v>
      </c>
      <c r="E6" s="227"/>
      <c r="F6" s="227"/>
      <c r="G6" s="227"/>
      <c r="H6" s="191">
        <f t="shared" ref="H6:H22" si="1">G6*10%</f>
        <v>0</v>
      </c>
      <c r="I6" s="191">
        <f t="shared" si="0"/>
        <v>0</v>
      </c>
    </row>
    <row r="7" spans="1:9" s="9" customFormat="1" ht="79.5" customHeight="1">
      <c r="A7" s="9" t="str">
        <f>IF(D7="","",
UPPER(B7)&amp;"-"&amp;LEFT(UPPER(C7),3)&amp;"-"&amp;TEXT(COUNTA($D$5:D7),"000"))</f>
        <v>LEN-TWR-003</v>
      </c>
      <c r="B7" s="9" t="s">
        <v>583</v>
      </c>
      <c r="C7" s="9" t="s">
        <v>582</v>
      </c>
      <c r="D7" s="22" t="s">
        <v>517</v>
      </c>
      <c r="E7" s="166" t="s">
        <v>518</v>
      </c>
      <c r="F7" s="31" t="s">
        <v>19</v>
      </c>
      <c r="G7" s="32">
        <v>67000</v>
      </c>
      <c r="H7" s="191">
        <f t="shared" si="1"/>
        <v>6700</v>
      </c>
      <c r="I7" s="191">
        <f t="shared" si="0"/>
        <v>73700</v>
      </c>
    </row>
    <row r="8" spans="1:9" s="9" customFormat="1" ht="79.5" customHeight="1">
      <c r="A8" s="9" t="str">
        <f>IF(D8="","",
UPPER(B8)&amp;"-"&amp;LEFT(UPPER(C8),3)&amp;"-"&amp;TEXT(COUNTA($D$5:D8),"000"))</f>
        <v>LEN-TWR-004</v>
      </c>
      <c r="B8" s="9" t="s">
        <v>583</v>
      </c>
      <c r="C8" s="9" t="s">
        <v>582</v>
      </c>
      <c r="D8" s="24" t="s">
        <v>519</v>
      </c>
      <c r="E8" s="166" t="s">
        <v>520</v>
      </c>
      <c r="F8" s="31" t="s">
        <v>19</v>
      </c>
      <c r="G8" s="30">
        <v>91000</v>
      </c>
      <c r="H8" s="191">
        <f t="shared" si="1"/>
        <v>9100</v>
      </c>
      <c r="I8" s="191">
        <f t="shared" si="0"/>
        <v>100100</v>
      </c>
    </row>
    <row r="9" spans="1:9" s="9" customFormat="1" ht="27">
      <c r="D9" s="226" t="s">
        <v>326</v>
      </c>
      <c r="E9" s="227"/>
      <c r="F9" s="227"/>
      <c r="G9" s="227"/>
      <c r="H9" s="191">
        <f t="shared" si="1"/>
        <v>0</v>
      </c>
      <c r="I9" s="191">
        <f t="shared" si="0"/>
        <v>0</v>
      </c>
    </row>
    <row r="10" spans="1:9" s="9" customFormat="1" ht="87.95" customHeight="1">
      <c r="A10" s="9" t="str">
        <f>IF(D10="","",
UPPER(B10)&amp;"-"&amp;LEFT(UPPER(C10),3)&amp;"-"&amp;TEXT(COUNTA($D$5:D10),"000"))</f>
        <v>LEN-AIO-006</v>
      </c>
      <c r="B10" s="9" t="s">
        <v>583</v>
      </c>
      <c r="C10" s="9" t="s">
        <v>553</v>
      </c>
      <c r="D10" s="22" t="s">
        <v>461</v>
      </c>
      <c r="E10" s="23" t="s">
        <v>365</v>
      </c>
      <c r="F10" s="31" t="s">
        <v>19</v>
      </c>
      <c r="G10" s="32">
        <v>99000</v>
      </c>
      <c r="H10" s="191">
        <f t="shared" si="1"/>
        <v>9900</v>
      </c>
      <c r="I10" s="191">
        <f t="shared" si="0"/>
        <v>108900</v>
      </c>
    </row>
    <row r="11" spans="1:9" s="9" customFormat="1" ht="28.5" customHeight="1">
      <c r="D11" s="226" t="s">
        <v>462</v>
      </c>
      <c r="E11" s="227"/>
      <c r="F11" s="227"/>
      <c r="G11" s="227"/>
      <c r="H11" s="191">
        <f t="shared" si="1"/>
        <v>0</v>
      </c>
      <c r="I11" s="191">
        <f t="shared" si="0"/>
        <v>0</v>
      </c>
    </row>
    <row r="12" spans="1:9" s="9" customFormat="1" ht="87.95" customHeight="1">
      <c r="A12" s="9" t="str">
        <f>IF(D12="","",
UPPER(B12)&amp;"-"&amp;LEFT(UPPER(C12),3)&amp;"-"&amp;TEXT(COUNTA($D$5:D12),"000"))</f>
        <v>LEN-LAP-008</v>
      </c>
      <c r="B12" s="9" t="s">
        <v>583</v>
      </c>
      <c r="C12" s="9" t="s">
        <v>552</v>
      </c>
      <c r="D12" s="22" t="s">
        <v>463</v>
      </c>
      <c r="E12" s="23" t="s">
        <v>464</v>
      </c>
      <c r="F12" s="31" t="s">
        <v>19</v>
      </c>
      <c r="G12" s="32">
        <v>72000</v>
      </c>
      <c r="H12" s="191">
        <f t="shared" si="1"/>
        <v>7200</v>
      </c>
      <c r="I12" s="191">
        <f t="shared" si="0"/>
        <v>79200</v>
      </c>
    </row>
    <row r="13" spans="1:9" s="1" customFormat="1" ht="30" customHeight="1">
      <c r="A13" s="9" t="str">
        <f>IF(D13="","",
UPPER(B13)&amp;"-"&amp;LEFT(UPPER(C13),3)&amp;"-"&amp;TEXT(COUNTA($D$5:D13),"000"))</f>
        <v>LEN-LAP-009</v>
      </c>
      <c r="B13" s="9" t="s">
        <v>583</v>
      </c>
      <c r="C13" s="9" t="s">
        <v>552</v>
      </c>
      <c r="D13" s="226" t="s">
        <v>76</v>
      </c>
      <c r="E13" s="227"/>
      <c r="F13" s="227"/>
      <c r="G13" s="227"/>
      <c r="H13" s="191">
        <f t="shared" si="1"/>
        <v>0</v>
      </c>
      <c r="I13" s="191">
        <f t="shared" si="0"/>
        <v>0</v>
      </c>
    </row>
    <row r="14" spans="1:9" s="1" customFormat="1" ht="90.95" customHeight="1">
      <c r="A14" s="9" t="str">
        <f>IF(D14="","",
UPPER(B14)&amp;"-"&amp;LEFT(UPPER(C14),3)&amp;"-"&amp;TEXT(COUNTA($D$5:D14),"000"))</f>
        <v>LEN-LAP-010</v>
      </c>
      <c r="B14" s="9" t="s">
        <v>583</v>
      </c>
      <c r="C14" s="9" t="s">
        <v>552</v>
      </c>
      <c r="D14" s="22" t="s">
        <v>77</v>
      </c>
      <c r="E14" s="23" t="s">
        <v>366</v>
      </c>
      <c r="F14" s="46" t="s">
        <v>141</v>
      </c>
      <c r="G14" s="32">
        <v>70000</v>
      </c>
      <c r="H14" s="191">
        <f t="shared" si="1"/>
        <v>7000</v>
      </c>
      <c r="I14" s="191">
        <f t="shared" si="0"/>
        <v>77000</v>
      </c>
    </row>
    <row r="15" spans="1:9" s="1" customFormat="1" ht="90" customHeight="1">
      <c r="A15" s="9" t="str">
        <f>IF(D15="","",
UPPER(B15)&amp;"-"&amp;LEFT(UPPER(C15),3)&amp;"-"&amp;TEXT(COUNTA($D$5:D15),"000"))</f>
        <v>LEN-LAP-011</v>
      </c>
      <c r="B15" s="9" t="s">
        <v>583</v>
      </c>
      <c r="C15" s="9" t="s">
        <v>552</v>
      </c>
      <c r="D15" s="22" t="s">
        <v>78</v>
      </c>
      <c r="E15" s="23" t="s">
        <v>530</v>
      </c>
      <c r="F15" s="31" t="s">
        <v>19</v>
      </c>
      <c r="G15" s="32">
        <v>85000</v>
      </c>
      <c r="H15" s="191">
        <f t="shared" si="1"/>
        <v>8500</v>
      </c>
      <c r="I15" s="191">
        <f t="shared" si="0"/>
        <v>93500</v>
      </c>
    </row>
    <row r="16" spans="1:9" s="1" customFormat="1" ht="90" customHeight="1">
      <c r="A16" s="9" t="str">
        <f>IF(D16="","",
UPPER(B16)&amp;"-"&amp;LEFT(UPPER(C16),3)&amp;"-"&amp;TEXT(COUNTA($D$5:D16),"000"))</f>
        <v>LEN-LAP-012</v>
      </c>
      <c r="B16" s="9" t="s">
        <v>583</v>
      </c>
      <c r="C16" s="9" t="s">
        <v>552</v>
      </c>
      <c r="D16" s="22" t="s">
        <v>79</v>
      </c>
      <c r="E16" s="23" t="s">
        <v>367</v>
      </c>
      <c r="F16" s="46" t="s">
        <v>141</v>
      </c>
      <c r="G16" s="32">
        <v>80000</v>
      </c>
      <c r="H16" s="191">
        <f t="shared" si="1"/>
        <v>8000</v>
      </c>
      <c r="I16" s="191">
        <f t="shared" si="0"/>
        <v>88000</v>
      </c>
    </row>
    <row r="17" spans="1:9" s="1" customFormat="1" ht="90" customHeight="1">
      <c r="A17" s="9" t="str">
        <f>IF(D17="","",
UPPER(B17)&amp;"-"&amp;LEFT(UPPER(C17),3)&amp;"-"&amp;TEXT(COUNTA($D$5:D17),"000"))</f>
        <v>LEN-LAP-013</v>
      </c>
      <c r="B17" s="9" t="s">
        <v>583</v>
      </c>
      <c r="C17" s="9" t="s">
        <v>552</v>
      </c>
      <c r="D17" s="22" t="s">
        <v>354</v>
      </c>
      <c r="E17" s="23" t="s">
        <v>368</v>
      </c>
      <c r="F17" s="46" t="s">
        <v>141</v>
      </c>
      <c r="G17" s="32">
        <v>82000</v>
      </c>
      <c r="H17" s="191">
        <f t="shared" si="1"/>
        <v>8200</v>
      </c>
      <c r="I17" s="191">
        <f t="shared" si="0"/>
        <v>90200</v>
      </c>
    </row>
    <row r="18" spans="1:9" s="1" customFormat="1" ht="90" customHeight="1">
      <c r="A18" s="9" t="str">
        <f>IF(D18="","",
UPPER(B18)&amp;"-"&amp;LEFT(UPPER(C18),3)&amp;"-"&amp;TEXT(COUNTA($D$5:D18),"000"))</f>
        <v>LEN-LAP-014</v>
      </c>
      <c r="B18" s="9" t="s">
        <v>583</v>
      </c>
      <c r="C18" s="9" t="s">
        <v>552</v>
      </c>
      <c r="D18" s="22" t="s">
        <v>465</v>
      </c>
      <c r="E18" s="23" t="s">
        <v>466</v>
      </c>
      <c r="F18" s="31" t="s">
        <v>44</v>
      </c>
      <c r="G18" s="32">
        <v>98000</v>
      </c>
      <c r="H18" s="191">
        <f t="shared" si="1"/>
        <v>9800</v>
      </c>
      <c r="I18" s="191">
        <f t="shared" si="0"/>
        <v>107800</v>
      </c>
    </row>
    <row r="19" spans="1:9" s="1" customFormat="1" ht="90" customHeight="1">
      <c r="A19" s="9" t="str">
        <f>IF(D19="","",
UPPER(B19)&amp;"-"&amp;LEFT(UPPER(C19),3)&amp;"-"&amp;TEXT(COUNTA($D$5:D19),"000"))</f>
        <v>LEN-LAP-015</v>
      </c>
      <c r="B19" s="9" t="s">
        <v>583</v>
      </c>
      <c r="C19" s="9" t="s">
        <v>552</v>
      </c>
      <c r="D19" s="22" t="s">
        <v>81</v>
      </c>
      <c r="E19" s="23" t="s">
        <v>369</v>
      </c>
      <c r="F19" s="46" t="s">
        <v>80</v>
      </c>
      <c r="G19" s="32">
        <v>142000</v>
      </c>
      <c r="H19" s="191">
        <f t="shared" si="1"/>
        <v>14200</v>
      </c>
      <c r="I19" s="191">
        <f t="shared" si="0"/>
        <v>156200</v>
      </c>
    </row>
    <row r="20" spans="1:9" s="1" customFormat="1" ht="90" customHeight="1">
      <c r="A20" s="9" t="str">
        <f>IF(D20="","",
UPPER(B20)&amp;"-"&amp;LEFT(UPPER(C20),3)&amp;"-"&amp;TEXT(COUNTA($D$5:D20),"000"))</f>
        <v>LEN-LAP-016</v>
      </c>
      <c r="B20" s="9" t="s">
        <v>583</v>
      </c>
      <c r="C20" s="9" t="s">
        <v>552</v>
      </c>
      <c r="D20" s="22" t="s">
        <v>82</v>
      </c>
      <c r="E20" s="23" t="s">
        <v>370</v>
      </c>
      <c r="F20" s="46" t="s">
        <v>80</v>
      </c>
      <c r="G20" s="32">
        <v>90000</v>
      </c>
      <c r="H20" s="191">
        <f t="shared" si="1"/>
        <v>9000</v>
      </c>
      <c r="I20" s="191">
        <f t="shared" si="0"/>
        <v>99000</v>
      </c>
    </row>
    <row r="21" spans="1:9" s="1" customFormat="1" ht="90" customHeight="1">
      <c r="A21" s="9" t="str">
        <f>IF(D21="","",
UPPER(B21)&amp;"-"&amp;LEFT(UPPER(C21),3)&amp;"-"&amp;TEXT(COUNTA($D$5:D21),"000"))</f>
        <v>LEN-LAP-017</v>
      </c>
      <c r="B21" s="9" t="s">
        <v>583</v>
      </c>
      <c r="C21" s="9" t="s">
        <v>552</v>
      </c>
      <c r="D21" s="22" t="s">
        <v>83</v>
      </c>
      <c r="E21" s="23" t="s">
        <v>371</v>
      </c>
      <c r="F21" s="31" t="s">
        <v>19</v>
      </c>
      <c r="G21" s="32">
        <v>137000</v>
      </c>
      <c r="H21" s="191">
        <f t="shared" si="1"/>
        <v>13700</v>
      </c>
      <c r="I21" s="191">
        <f t="shared" si="0"/>
        <v>150700</v>
      </c>
    </row>
    <row r="22" spans="1:9" s="1" customFormat="1" ht="90" customHeight="1">
      <c r="A22" s="9" t="str">
        <f>IF(D22="","",
UPPER(B22)&amp;"-"&amp;LEFT(UPPER(C22),3)&amp;"-"&amp;TEXT(COUNTA($D$5:D22),"000"))</f>
        <v>LEN-LAP-018</v>
      </c>
      <c r="B22" s="9" t="s">
        <v>583</v>
      </c>
      <c r="C22" s="9" t="s">
        <v>552</v>
      </c>
      <c r="D22" s="22" t="s">
        <v>356</v>
      </c>
      <c r="E22" s="23" t="s">
        <v>372</v>
      </c>
      <c r="F22" s="31" t="s">
        <v>19</v>
      </c>
      <c r="G22" s="32">
        <v>155000</v>
      </c>
      <c r="H22" s="191">
        <f t="shared" si="1"/>
        <v>15500</v>
      </c>
      <c r="I22" s="191">
        <f t="shared" si="0"/>
        <v>170500</v>
      </c>
    </row>
    <row r="23" spans="1:9" s="1" customFormat="1" ht="90" customHeight="1">
      <c r="A23" s="9" t="str">
        <f>IF(D23="","",
UPPER(B23)&amp;"-"&amp;LEFT(UPPER(C23),3)&amp;"-"&amp;TEXT(COUNTA($D$5:D23),"000"))</f>
        <v>LEN-LAP-019</v>
      </c>
      <c r="B23" s="9" t="s">
        <v>583</v>
      </c>
      <c r="C23" s="9" t="s">
        <v>552</v>
      </c>
      <c r="D23" s="22" t="s">
        <v>84</v>
      </c>
      <c r="E23" s="23" t="s">
        <v>373</v>
      </c>
      <c r="F23" s="31" t="s">
        <v>19</v>
      </c>
      <c r="G23" s="32">
        <v>177000</v>
      </c>
      <c r="H23" s="189">
        <f>G23*10%</f>
        <v>17700</v>
      </c>
      <c r="I23" s="189">
        <f t="shared" si="0"/>
        <v>194700</v>
      </c>
    </row>
    <row r="24" spans="1:9" s="1" customFormat="1" ht="90" customHeight="1">
      <c r="A24" s="9" t="str">
        <f>IF(D24="","",
UPPER(B24)&amp;"-"&amp;LEFT(UPPER(C24),3)&amp;"-"&amp;TEXT(COUNTA($D$5:D24),"000"))</f>
        <v>LEN-LAP-020</v>
      </c>
      <c r="B24" s="9" t="s">
        <v>583</v>
      </c>
      <c r="C24" s="9" t="s">
        <v>552</v>
      </c>
      <c r="D24" s="22" t="s">
        <v>355</v>
      </c>
      <c r="E24" s="23" t="s">
        <v>374</v>
      </c>
      <c r="F24" s="31" t="s">
        <v>19</v>
      </c>
      <c r="G24" s="32">
        <v>164000</v>
      </c>
      <c r="H24" s="189">
        <f t="shared" ref="H24:H34" si="2">G24*10%</f>
        <v>16400</v>
      </c>
      <c r="I24" s="189">
        <f t="shared" si="0"/>
        <v>180400</v>
      </c>
    </row>
    <row r="25" spans="1:9" s="1" customFormat="1" ht="90" customHeight="1">
      <c r="A25" s="9" t="str">
        <f>IF(D25="","",
UPPER(B25)&amp;"-"&amp;LEFT(UPPER(C25),3)&amp;"-"&amp;TEXT(COUNTA($D$5:D25),"000"))</f>
        <v>LEN-LAP-021</v>
      </c>
      <c r="B25" s="9" t="s">
        <v>583</v>
      </c>
      <c r="C25" s="9" t="s">
        <v>552</v>
      </c>
      <c r="D25" s="22" t="s">
        <v>85</v>
      </c>
      <c r="E25" s="23" t="s">
        <v>375</v>
      </c>
      <c r="F25" s="46" t="s">
        <v>141</v>
      </c>
      <c r="G25" s="32">
        <v>250000</v>
      </c>
      <c r="H25" s="189">
        <f t="shared" si="2"/>
        <v>25000</v>
      </c>
      <c r="I25" s="189">
        <f t="shared" si="0"/>
        <v>275000</v>
      </c>
    </row>
    <row r="26" spans="1:9" s="1" customFormat="1" ht="90" customHeight="1">
      <c r="A26" s="9" t="str">
        <f>IF(D26="","",
UPPER(B26)&amp;"-"&amp;LEFT(UPPER(C26),3)&amp;"-"&amp;TEXT(COUNTA($D$5:D26),"000"))</f>
        <v>LEN-LAP-022</v>
      </c>
      <c r="B26" s="9" t="s">
        <v>583</v>
      </c>
      <c r="C26" s="9" t="s">
        <v>552</v>
      </c>
      <c r="D26" s="22" t="s">
        <v>86</v>
      </c>
      <c r="E26" s="23" t="s">
        <v>376</v>
      </c>
      <c r="F26" s="46" t="s">
        <v>141</v>
      </c>
      <c r="G26" s="32">
        <v>264000</v>
      </c>
      <c r="H26" s="189">
        <f t="shared" si="2"/>
        <v>26400</v>
      </c>
      <c r="I26" s="189">
        <f t="shared" si="0"/>
        <v>290400</v>
      </c>
    </row>
    <row r="27" spans="1:9" s="1" customFormat="1" ht="27">
      <c r="A27" s="9" t="str">
        <f>IF(D27="","",
UPPER(B27)&amp;"-"&amp;LEFT(UPPER(C27),3)&amp;"-"&amp;TEXT(COUNTA($D$5:D27),"000"))</f>
        <v>LEN-ACC-023</v>
      </c>
      <c r="B27" s="9" t="s">
        <v>583</v>
      </c>
      <c r="C27" s="1" t="s">
        <v>47</v>
      </c>
      <c r="D27" s="226" t="s">
        <v>87</v>
      </c>
      <c r="E27" s="227"/>
      <c r="F27" s="227"/>
      <c r="G27" s="227"/>
      <c r="H27" s="189">
        <f t="shared" si="2"/>
        <v>0</v>
      </c>
      <c r="I27" s="189">
        <f t="shared" si="0"/>
        <v>0</v>
      </c>
    </row>
    <row r="28" spans="1:9" s="1" customFormat="1" ht="24" customHeight="1">
      <c r="A28" s="9" t="str">
        <f>IF(D28="","",
UPPER(B28)&amp;"-"&amp;LEFT(UPPER(C28),3)&amp;"-"&amp;TEXT(COUNTA($D$5:D28),"000"))</f>
        <v/>
      </c>
      <c r="B28" s="9" t="s">
        <v>583</v>
      </c>
      <c r="C28" s="1" t="s">
        <v>47</v>
      </c>
      <c r="D28" s="22"/>
      <c r="E28" s="23" t="s">
        <v>311</v>
      </c>
      <c r="F28" s="31" t="s">
        <v>44</v>
      </c>
      <c r="G28" s="32">
        <v>1000</v>
      </c>
      <c r="H28" s="189">
        <f t="shared" si="2"/>
        <v>100</v>
      </c>
      <c r="I28" s="189">
        <f t="shared" si="0"/>
        <v>1100</v>
      </c>
    </row>
    <row r="29" spans="1:9" s="1" customFormat="1" ht="24" customHeight="1">
      <c r="A29" s="9" t="str">
        <f>IF(D29="","",
UPPER(B29)&amp;"-"&amp;LEFT(UPPER(C29),3)&amp;"-"&amp;TEXT(COUNTA($D$5:D29),"000"))</f>
        <v>LEN-ACC-024</v>
      </c>
      <c r="B29" s="9" t="s">
        <v>583</v>
      </c>
      <c r="C29" s="1" t="s">
        <v>47</v>
      </c>
      <c r="D29" s="22" t="s">
        <v>88</v>
      </c>
      <c r="E29" s="23" t="s">
        <v>388</v>
      </c>
      <c r="F29" s="46" t="s">
        <v>141</v>
      </c>
      <c r="G29" s="32">
        <v>1000</v>
      </c>
      <c r="H29" s="189">
        <f t="shared" si="2"/>
        <v>100</v>
      </c>
      <c r="I29" s="189">
        <f t="shared" si="0"/>
        <v>1100</v>
      </c>
    </row>
    <row r="30" spans="1:9" s="1" customFormat="1" ht="24" customHeight="1">
      <c r="A30" s="9" t="str">
        <f>IF(D30="","",
UPPER(B30)&amp;"-"&amp;LEFT(UPPER(C30),3)&amp;"-"&amp;TEXT(COUNTA($D$5:D30),"000"))</f>
        <v>LEN-ACC-025</v>
      </c>
      <c r="B30" s="9" t="s">
        <v>583</v>
      </c>
      <c r="C30" s="1" t="s">
        <v>47</v>
      </c>
      <c r="D30" s="22" t="s">
        <v>89</v>
      </c>
      <c r="E30" s="23" t="s">
        <v>90</v>
      </c>
      <c r="F30" s="31" t="s">
        <v>44</v>
      </c>
      <c r="G30" s="32">
        <v>6000</v>
      </c>
      <c r="H30" s="189">
        <f t="shared" si="2"/>
        <v>600</v>
      </c>
      <c r="I30" s="189">
        <f t="shared" si="0"/>
        <v>6600</v>
      </c>
    </row>
    <row r="31" spans="1:9" s="1" customFormat="1" ht="24" customHeight="1">
      <c r="A31" s="9" t="str">
        <f>IF(D31="","",
UPPER(B31)&amp;"-"&amp;LEFT(UPPER(C31),3)&amp;"-"&amp;TEXT(COUNTA($D$5:D31),"000"))</f>
        <v>LEN-ACC-026</v>
      </c>
      <c r="B31" s="9" t="s">
        <v>583</v>
      </c>
      <c r="C31" s="1" t="s">
        <v>47</v>
      </c>
      <c r="D31" s="22" t="s">
        <v>526</v>
      </c>
      <c r="E31" s="23" t="s">
        <v>527</v>
      </c>
      <c r="F31" s="31" t="s">
        <v>44</v>
      </c>
      <c r="G31" s="32">
        <v>11500</v>
      </c>
      <c r="H31" s="189">
        <f t="shared" si="2"/>
        <v>1150</v>
      </c>
      <c r="I31" s="189">
        <f t="shared" si="0"/>
        <v>12650</v>
      </c>
    </row>
    <row r="32" spans="1:9" s="1" customFormat="1" ht="24" customHeight="1">
      <c r="A32" s="9" t="str">
        <f>IF(D32="","",
UPPER(B32)&amp;"-"&amp;LEFT(UPPER(C32),3)&amp;"-"&amp;TEXT(COUNTA($D$5:D32),"000"))</f>
        <v>LEN-ACC-027</v>
      </c>
      <c r="B32" s="9" t="s">
        <v>583</v>
      </c>
      <c r="C32" s="1" t="s">
        <v>47</v>
      </c>
      <c r="D32" s="22" t="s">
        <v>91</v>
      </c>
      <c r="E32" s="23" t="s">
        <v>92</v>
      </c>
      <c r="F32" s="31" t="s">
        <v>44</v>
      </c>
      <c r="G32" s="32">
        <v>13000</v>
      </c>
      <c r="H32" s="189">
        <f t="shared" si="2"/>
        <v>1300</v>
      </c>
      <c r="I32" s="189">
        <f t="shared" si="0"/>
        <v>14300</v>
      </c>
    </row>
    <row r="33" spans="1:9" s="1" customFormat="1" ht="24" customHeight="1">
      <c r="A33" s="9" t="str">
        <f>IF(D33="","",
UPPER(B33)&amp;"-"&amp;LEFT(UPPER(C33),3)&amp;"-"&amp;TEXT(COUNTA($D$5:D33),"000"))</f>
        <v>LEN-ACC-028</v>
      </c>
      <c r="B33" s="9" t="s">
        <v>583</v>
      </c>
      <c r="C33" s="1" t="s">
        <v>47</v>
      </c>
      <c r="D33" s="22" t="s">
        <v>93</v>
      </c>
      <c r="E33" s="23" t="s">
        <v>94</v>
      </c>
      <c r="F33" s="31" t="s">
        <v>44</v>
      </c>
      <c r="G33" s="32">
        <v>40000</v>
      </c>
      <c r="H33" s="189">
        <f t="shared" si="2"/>
        <v>4000</v>
      </c>
      <c r="I33" s="189">
        <f t="shared" si="0"/>
        <v>44000</v>
      </c>
    </row>
    <row r="34" spans="1:9" s="1" customFormat="1" ht="24" customHeight="1" thickBot="1">
      <c r="A34" s="9" t="str">
        <f>IF(D34="","",
UPPER(B34)&amp;"-"&amp;LEFT(UPPER(C34),3)&amp;"-"&amp;TEXT(COUNTA($D$5:D34),"000"))</f>
        <v>LEN-ACC-029</v>
      </c>
      <c r="B34" s="9" t="s">
        <v>583</v>
      </c>
      <c r="C34" s="1" t="s">
        <v>47</v>
      </c>
      <c r="D34" s="33" t="s">
        <v>95</v>
      </c>
      <c r="E34" s="34" t="s">
        <v>389</v>
      </c>
      <c r="F34" s="35" t="s">
        <v>19</v>
      </c>
      <c r="G34" s="36">
        <v>5700</v>
      </c>
      <c r="H34" s="189">
        <f t="shared" si="2"/>
        <v>570</v>
      </c>
      <c r="I34" s="189">
        <f t="shared" si="0"/>
        <v>6270</v>
      </c>
    </row>
    <row r="35" spans="1:9" s="1" customFormat="1">
      <c r="A35" s="9"/>
      <c r="D35" s="37"/>
      <c r="E35" s="37"/>
      <c r="F35" s="38"/>
      <c r="G35" s="40"/>
    </row>
    <row r="36" spans="1:9" s="1" customFormat="1" ht="15" customHeight="1">
      <c r="A36" s="9"/>
      <c r="D36" s="37"/>
      <c r="E36" s="41"/>
      <c r="F36" s="38"/>
      <c r="G36" s="40"/>
    </row>
    <row r="37" spans="1:9" s="1" customFormat="1" ht="15" customHeight="1">
      <c r="D37" s="37"/>
      <c r="E37" s="40"/>
      <c r="F37" s="38"/>
      <c r="G37" s="40"/>
    </row>
    <row r="38" spans="1:9" s="1" customFormat="1" ht="15" customHeight="1">
      <c r="D38" s="37"/>
      <c r="E38" s="40"/>
      <c r="F38" s="38"/>
      <c r="G38" s="40"/>
    </row>
    <row r="39" spans="1:9" s="1" customFormat="1" ht="15" customHeight="1">
      <c r="D39" s="37"/>
      <c r="E39" s="40"/>
      <c r="F39" s="38"/>
      <c r="G39" s="40"/>
    </row>
    <row r="40" spans="1:9" s="1" customFormat="1">
      <c r="D40" s="37"/>
      <c r="E40" s="37"/>
      <c r="F40" s="38"/>
      <c r="G40" s="40"/>
    </row>
  </sheetData>
  <mergeCells count="8">
    <mergeCell ref="D1:G1"/>
    <mergeCell ref="D2:G2"/>
    <mergeCell ref="D9:G9"/>
    <mergeCell ref="D13:G13"/>
    <mergeCell ref="D27:G27"/>
    <mergeCell ref="D4:G4"/>
    <mergeCell ref="D11:G11"/>
    <mergeCell ref="D6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2C2B-34B6-43AA-B0A2-99E07D46BC41}">
  <sheetPr codeName="Sheet5">
    <tabColor rgb="FF002060"/>
  </sheetPr>
  <dimension ref="A1:I36"/>
  <sheetViews>
    <sheetView showGridLines="0" zoomScale="70" zoomScaleNormal="70" workbookViewId="0">
      <pane ySplit="3" topLeftCell="A15" activePane="bottomLeft" state="frozen"/>
      <selection activeCell="B38" sqref="B38:I38"/>
      <selection pane="bottomLeft" activeCell="H1" sqref="H1:H1048576"/>
    </sheetView>
  </sheetViews>
  <sheetFormatPr defaultColWidth="8.5" defaultRowHeight="15.75"/>
  <cols>
    <col min="1" max="1" width="14" style="6" bestFit="1" customWidth="1"/>
    <col min="2" max="2" width="7.75" style="6" bestFit="1" customWidth="1"/>
    <col min="3" max="3" width="15.5" style="6" bestFit="1" customWidth="1"/>
    <col min="4" max="4" width="21.5" style="42" customWidth="1"/>
    <col min="5" max="5" width="87.875" style="42" customWidth="1"/>
    <col min="6" max="6" width="15.5" style="42" customWidth="1"/>
    <col min="7" max="7" width="15.5" style="45" hidden="1" customWidth="1"/>
    <col min="8" max="8" width="13" style="6" hidden="1" customWidth="1"/>
    <col min="9" max="9" width="14.375" style="6" bestFit="1" customWidth="1"/>
    <col min="10" max="10" width="8.5" style="6"/>
    <col min="11" max="11" width="8.5" style="6" customWidth="1"/>
    <col min="12" max="12" width="13" style="6" bestFit="1" customWidth="1"/>
    <col min="13" max="13" width="7.75" style="6" bestFit="1" customWidth="1"/>
    <col min="14" max="14" width="15.5" style="6" bestFit="1" customWidth="1"/>
    <col min="15" max="16384" width="8.5" style="6"/>
  </cols>
  <sheetData>
    <row r="1" spans="1:9" ht="15" customHeight="1" thickBot="1">
      <c r="D1" s="232"/>
      <c r="E1" s="232"/>
      <c r="F1" s="232"/>
      <c r="G1" s="232"/>
    </row>
    <row r="2" spans="1:9" s="1" customFormat="1" ht="34.5">
      <c r="D2" s="233" t="s">
        <v>96</v>
      </c>
      <c r="E2" s="234"/>
      <c r="F2" s="234"/>
      <c r="G2" s="234"/>
    </row>
    <row r="3" spans="1:9" s="1" customFormat="1" ht="25.35" customHeight="1" thickBot="1">
      <c r="A3" s="182" t="s">
        <v>546</v>
      </c>
      <c r="B3" s="182" t="s">
        <v>547</v>
      </c>
      <c r="C3" s="182" t="s">
        <v>548</v>
      </c>
      <c r="D3" s="70" t="s">
        <v>16</v>
      </c>
      <c r="E3" s="71" t="s">
        <v>17</v>
      </c>
      <c r="F3" s="71"/>
      <c r="G3" s="72" t="s">
        <v>18</v>
      </c>
    </row>
    <row r="4" spans="1:9" s="1" customFormat="1" ht="39.6" customHeight="1" thickBot="1">
      <c r="B4" s="1" t="s">
        <v>556</v>
      </c>
      <c r="C4" s="1" t="s">
        <v>554</v>
      </c>
      <c r="D4" s="230" t="s">
        <v>335</v>
      </c>
      <c r="E4" s="231"/>
      <c r="F4" s="231"/>
      <c r="G4" s="231"/>
      <c r="H4" s="190" t="s">
        <v>545</v>
      </c>
      <c r="I4" s="182" t="s">
        <v>542</v>
      </c>
    </row>
    <row r="5" spans="1:9" s="1" customFormat="1" ht="87.6" customHeight="1">
      <c r="A5" s="1" t="str">
        <f>IF(D5="","",
UPPER(B5)&amp;"-"&amp;LEFT(UPPER(C5),3)&amp;"-"&amp;TEXT(COUNTA($D$5:D5),"000"))</f>
        <v>DELL - DE-001</v>
      </c>
      <c r="B5" s="1" t="s">
        <v>556</v>
      </c>
      <c r="C5" s="1" t="s">
        <v>554</v>
      </c>
      <c r="D5" s="24" t="s">
        <v>359</v>
      </c>
      <c r="E5" s="59" t="s">
        <v>390</v>
      </c>
      <c r="F5" s="29" t="s">
        <v>19</v>
      </c>
      <c r="G5" s="30">
        <v>51000</v>
      </c>
      <c r="H5" s="189">
        <f>G5*10%</f>
        <v>5100</v>
      </c>
      <c r="I5" s="189">
        <f>G5+H5</f>
        <v>56100</v>
      </c>
    </row>
    <row r="6" spans="1:9" s="1" customFormat="1" ht="87.6" customHeight="1">
      <c r="A6" s="1" t="str">
        <f>IF(D6="","",
UPPER(B6)&amp;"-"&amp;LEFT(UPPER(C6),3)&amp;"-"&amp;TEXT(COUNTA($D$5:D6),"000"))</f>
        <v>DELL - DE-002</v>
      </c>
      <c r="B6" s="1" t="s">
        <v>556</v>
      </c>
      <c r="C6" s="1" t="s">
        <v>554</v>
      </c>
      <c r="D6" s="22">
        <v>1</v>
      </c>
      <c r="E6" s="23" t="s">
        <v>521</v>
      </c>
      <c r="F6" s="31" t="s">
        <v>19</v>
      </c>
      <c r="G6" s="32">
        <v>80000</v>
      </c>
      <c r="H6" s="189">
        <f t="shared" ref="H6:H21" si="0">G6*10%</f>
        <v>8000</v>
      </c>
      <c r="I6" s="189">
        <f t="shared" ref="I6:I21" si="1">G6+H6</f>
        <v>88000</v>
      </c>
    </row>
    <row r="7" spans="1:9" s="1" customFormat="1" ht="87.6" customHeight="1" thickBot="1">
      <c r="A7" s="1" t="str">
        <f>IF(D7="","",
UPPER(B7)&amp;"-"&amp;LEFT(UPPER(C7),3)&amp;"-"&amp;TEXT(COUNTA($D$5:D7),"000"))</f>
        <v>DELL - DE-003</v>
      </c>
      <c r="B7" s="1" t="s">
        <v>556</v>
      </c>
      <c r="C7" s="1" t="s">
        <v>554</v>
      </c>
      <c r="D7" s="55">
        <v>2</v>
      </c>
      <c r="E7" s="66" t="s">
        <v>391</v>
      </c>
      <c r="F7" s="57" t="s">
        <v>19</v>
      </c>
      <c r="G7" s="58">
        <v>67000</v>
      </c>
      <c r="H7" s="189">
        <f t="shared" si="0"/>
        <v>6700</v>
      </c>
      <c r="I7" s="189">
        <f t="shared" si="1"/>
        <v>73700</v>
      </c>
    </row>
    <row r="8" spans="1:9" s="1" customFormat="1" ht="35.25" thickBot="1">
      <c r="A8" s="1" t="str">
        <f>IF(D8="","",
UPPER(B8)&amp;"-"&amp;LEFT(UPPER(C8),3)&amp;"-"&amp;TEXT(COUNTA($D$5:D8),"000"))</f>
        <v>DELL -MON-004</v>
      </c>
      <c r="B8" s="1" t="s">
        <v>556</v>
      </c>
      <c r="C8" s="1" t="s">
        <v>555</v>
      </c>
      <c r="D8" s="235" t="s">
        <v>336</v>
      </c>
      <c r="E8" s="236"/>
      <c r="F8" s="236"/>
      <c r="G8" s="236"/>
      <c r="H8" s="189">
        <f t="shared" si="0"/>
        <v>0</v>
      </c>
      <c r="I8" s="189">
        <f t="shared" si="1"/>
        <v>0</v>
      </c>
    </row>
    <row r="9" spans="1:9" s="1" customFormat="1" ht="84.95" customHeight="1" thickBot="1">
      <c r="A9" s="1" t="str">
        <f>IF(D9="","",
UPPER(B9)&amp;"-"&amp;LEFT(UPPER(C9),3)&amp;"-"&amp;TEXT(COUNTA($D$5:D9),"000"))</f>
        <v>DELL -MON-005</v>
      </c>
      <c r="B9" s="1" t="s">
        <v>556</v>
      </c>
      <c r="C9" s="1" t="s">
        <v>555</v>
      </c>
      <c r="D9" s="55" t="s">
        <v>357</v>
      </c>
      <c r="E9" s="66" t="s">
        <v>358</v>
      </c>
      <c r="F9" s="57" t="s">
        <v>19</v>
      </c>
      <c r="G9" s="58">
        <v>15500</v>
      </c>
      <c r="H9" s="189">
        <f t="shared" si="0"/>
        <v>1550</v>
      </c>
      <c r="I9" s="189">
        <f t="shared" si="1"/>
        <v>17050</v>
      </c>
    </row>
    <row r="10" spans="1:9" s="1" customFormat="1" ht="27.75" thickBot="1">
      <c r="D10" s="230" t="s">
        <v>97</v>
      </c>
      <c r="E10" s="231"/>
      <c r="F10" s="231"/>
      <c r="G10" s="231"/>
      <c r="H10" s="189">
        <f t="shared" si="0"/>
        <v>0</v>
      </c>
      <c r="I10" s="189">
        <f t="shared" si="1"/>
        <v>0</v>
      </c>
    </row>
    <row r="11" spans="1:9" s="1" customFormat="1" ht="106.5" customHeight="1">
      <c r="A11" s="1" t="str">
        <f>IF(D11="","",
UPPER(B11)&amp;"-"&amp;LEFT(UPPER(C11),3)&amp;"-"&amp;TEXT(COUNTA($D$5:D11),"000"))</f>
        <v>DELL -LAP-007</v>
      </c>
      <c r="B11" s="1" t="s">
        <v>556</v>
      </c>
      <c r="C11" s="1" t="s">
        <v>584</v>
      </c>
      <c r="D11" s="22">
        <v>3</v>
      </c>
      <c r="E11" s="23" t="s">
        <v>392</v>
      </c>
      <c r="F11" s="29" t="s">
        <v>19</v>
      </c>
      <c r="G11" s="32">
        <v>195000</v>
      </c>
      <c r="H11" s="189">
        <f t="shared" si="0"/>
        <v>19500</v>
      </c>
      <c r="I11" s="189">
        <f t="shared" si="1"/>
        <v>214500</v>
      </c>
    </row>
    <row r="12" spans="1:9" s="1" customFormat="1" ht="106.5" customHeight="1" thickBot="1">
      <c r="A12" s="1" t="str">
        <f>IF(D12="","",
UPPER(B12)&amp;"-"&amp;LEFT(UPPER(C12),3)&amp;"-"&amp;TEXT(COUNTA($D$5:D12),"000"))</f>
        <v>DELL -LAP-008</v>
      </c>
      <c r="B12" s="1" t="s">
        <v>556</v>
      </c>
      <c r="C12" s="1" t="s">
        <v>584</v>
      </c>
      <c r="D12" s="55" t="s">
        <v>98</v>
      </c>
      <c r="E12" s="66" t="s">
        <v>393</v>
      </c>
      <c r="F12" s="57" t="s">
        <v>19</v>
      </c>
      <c r="G12" s="58">
        <v>210000</v>
      </c>
      <c r="H12" s="189">
        <f t="shared" si="0"/>
        <v>21000</v>
      </c>
      <c r="I12" s="189">
        <f t="shared" si="1"/>
        <v>231000</v>
      </c>
    </row>
    <row r="13" spans="1:9" s="1" customFormat="1" ht="27.75" thickBot="1">
      <c r="A13" s="1" t="str">
        <f>IF(D13="","",
UPPER(B13)&amp;"-"&amp;LEFT(UPPER(C13),3)&amp;"-"&amp;TEXT(COUNTA($D$5:D13),"000"))</f>
        <v>DELL -LAP-009</v>
      </c>
      <c r="B13" s="1" t="s">
        <v>556</v>
      </c>
      <c r="C13" s="1" t="s">
        <v>584</v>
      </c>
      <c r="D13" s="230" t="s">
        <v>97</v>
      </c>
      <c r="E13" s="231"/>
      <c r="F13" s="231"/>
      <c r="G13" s="231"/>
      <c r="H13" s="189">
        <f t="shared" si="0"/>
        <v>0</v>
      </c>
      <c r="I13" s="189">
        <f t="shared" si="1"/>
        <v>0</v>
      </c>
    </row>
    <row r="14" spans="1:9" s="1" customFormat="1" ht="99.95" customHeight="1">
      <c r="A14" s="1" t="str">
        <f>IF(D14="","",
UPPER(B14)&amp;"-"&amp;LEFT(UPPER(C14),3)&amp;"-"&amp;TEXT(COUNTA($D$5:D14),"000"))</f>
        <v>DELL -LAP-010</v>
      </c>
      <c r="B14" s="1" t="s">
        <v>556</v>
      </c>
      <c r="C14" s="1" t="s">
        <v>584</v>
      </c>
      <c r="D14" s="24">
        <v>4</v>
      </c>
      <c r="E14" s="59" t="s">
        <v>394</v>
      </c>
      <c r="F14" s="29" t="s">
        <v>19</v>
      </c>
      <c r="G14" s="30">
        <v>58000</v>
      </c>
      <c r="H14" s="189">
        <f t="shared" si="0"/>
        <v>5800</v>
      </c>
      <c r="I14" s="189">
        <f t="shared" si="1"/>
        <v>63800</v>
      </c>
    </row>
    <row r="15" spans="1:9" s="1" customFormat="1" ht="99.95" customHeight="1" thickBot="1">
      <c r="A15" s="1" t="str">
        <f>IF(D15="","",
UPPER(B15)&amp;"-"&amp;LEFT(UPPER(C15),3)&amp;"-"&amp;TEXT(COUNTA($D$5:D15),"000"))</f>
        <v>DELL -LAP-011</v>
      </c>
      <c r="B15" s="1" t="s">
        <v>556</v>
      </c>
      <c r="C15" s="1" t="s">
        <v>584</v>
      </c>
      <c r="D15" s="55">
        <v>5</v>
      </c>
      <c r="E15" s="66" t="s">
        <v>395</v>
      </c>
      <c r="F15" s="57" t="s">
        <v>19</v>
      </c>
      <c r="G15" s="58">
        <v>76000</v>
      </c>
      <c r="H15" s="189">
        <f t="shared" si="0"/>
        <v>7600</v>
      </c>
      <c r="I15" s="189">
        <f t="shared" si="1"/>
        <v>83600</v>
      </c>
    </row>
    <row r="16" spans="1:9" s="1" customFormat="1" ht="27.75" thickBot="1">
      <c r="A16" s="1" t="str">
        <f>IF(D16="","",
UPPER(B16)&amp;"-"&amp;LEFT(UPPER(C16),3)&amp;"-"&amp;TEXT(COUNTA($D$5:D16),"000"))</f>
        <v>DELL -LAP-012</v>
      </c>
      <c r="B16" s="1" t="s">
        <v>556</v>
      </c>
      <c r="C16" s="1" t="s">
        <v>584</v>
      </c>
      <c r="D16" s="230" t="s">
        <v>99</v>
      </c>
      <c r="E16" s="231"/>
      <c r="F16" s="231"/>
      <c r="G16" s="231"/>
      <c r="H16" s="189">
        <f t="shared" si="0"/>
        <v>0</v>
      </c>
      <c r="I16" s="189">
        <f t="shared" si="1"/>
        <v>0</v>
      </c>
    </row>
    <row r="17" spans="1:9" s="1" customFormat="1" ht="87.95" customHeight="1">
      <c r="A17" s="1" t="str">
        <f>IF(D17="","",
UPPER(B17)&amp;"-"&amp;LEFT(UPPER(C17),3)&amp;"-"&amp;TEXT(COUNTA($D$5:D17),"000"))</f>
        <v>DELL -LAP-013</v>
      </c>
      <c r="B17" s="1" t="s">
        <v>556</v>
      </c>
      <c r="C17" s="1" t="s">
        <v>584</v>
      </c>
      <c r="D17" s="24" t="s">
        <v>100</v>
      </c>
      <c r="E17" s="59" t="s">
        <v>396</v>
      </c>
      <c r="F17" s="29" t="s">
        <v>19</v>
      </c>
      <c r="G17" s="30">
        <v>120000</v>
      </c>
      <c r="H17" s="189">
        <f t="shared" si="0"/>
        <v>12000</v>
      </c>
      <c r="I17" s="189">
        <f t="shared" si="1"/>
        <v>132000</v>
      </c>
    </row>
    <row r="18" spans="1:9" s="1" customFormat="1" ht="90" customHeight="1">
      <c r="A18" s="1" t="str">
        <f>IF(D18="","",
UPPER(B18)&amp;"-"&amp;LEFT(UPPER(C18),3)&amp;"-"&amp;TEXT(COUNTA($D$5:D18),"000"))</f>
        <v>DELL -LAP-014</v>
      </c>
      <c r="B18" s="1" t="s">
        <v>556</v>
      </c>
      <c r="C18" s="1" t="s">
        <v>584</v>
      </c>
      <c r="D18" s="22" t="s">
        <v>101</v>
      </c>
      <c r="E18" s="23" t="s">
        <v>397</v>
      </c>
      <c r="F18" s="31" t="s">
        <v>19</v>
      </c>
      <c r="G18" s="32">
        <v>117000</v>
      </c>
      <c r="H18" s="189">
        <f t="shared" si="0"/>
        <v>11700</v>
      </c>
      <c r="I18" s="189">
        <f t="shared" si="1"/>
        <v>128700</v>
      </c>
    </row>
    <row r="19" spans="1:9" s="1" customFormat="1" ht="90" customHeight="1" thickBot="1">
      <c r="A19" s="1" t="str">
        <f>IF(D19="","",
UPPER(B19)&amp;"-"&amp;LEFT(UPPER(C19),3)&amp;"-"&amp;TEXT(COUNTA($D$5:D19),"000"))</f>
        <v>DELL -LAP-015</v>
      </c>
      <c r="B19" s="1" t="s">
        <v>556</v>
      </c>
      <c r="C19" s="1" t="s">
        <v>584</v>
      </c>
      <c r="D19" s="22" t="s">
        <v>102</v>
      </c>
      <c r="E19" s="23" t="s">
        <v>398</v>
      </c>
      <c r="F19" s="31" t="s">
        <v>19</v>
      </c>
      <c r="G19" s="32">
        <v>145000</v>
      </c>
      <c r="H19" s="189">
        <f t="shared" si="0"/>
        <v>14500</v>
      </c>
      <c r="I19" s="189">
        <f t="shared" si="1"/>
        <v>159500</v>
      </c>
    </row>
    <row r="20" spans="1:9" s="1" customFormat="1" ht="27.75" thickBot="1">
      <c r="A20" s="1" t="str">
        <f>IF(D20="","",
UPPER(B20)&amp;"-"&amp;LEFT(UPPER(C20),3)&amp;"-"&amp;TEXT(COUNTA($D$5:D20),"000"))</f>
        <v>DELL -ACC-016</v>
      </c>
      <c r="B20" s="1" t="s">
        <v>556</v>
      </c>
      <c r="C20" s="1" t="s">
        <v>402</v>
      </c>
      <c r="D20" s="230" t="s">
        <v>103</v>
      </c>
      <c r="E20" s="231"/>
      <c r="F20" s="231"/>
      <c r="G20" s="231"/>
      <c r="H20" s="189">
        <f t="shared" si="0"/>
        <v>0</v>
      </c>
      <c r="I20" s="189">
        <f t="shared" si="1"/>
        <v>0</v>
      </c>
    </row>
    <row r="21" spans="1:9" s="1" customFormat="1" ht="27" customHeight="1" thickBot="1">
      <c r="A21" s="1" t="str">
        <f>IF(D21="","",
UPPER(B21)&amp;"-"&amp;LEFT(UPPER(C21),3)&amp;"-"&amp;TEXT(COUNTA($D$5:D21),"000"))</f>
        <v>DELL -ACC-017</v>
      </c>
      <c r="B21" s="1" t="s">
        <v>556</v>
      </c>
      <c r="C21" s="1" t="s">
        <v>402</v>
      </c>
      <c r="D21" s="167" t="s">
        <v>360</v>
      </c>
      <c r="E21" s="168" t="s">
        <v>361</v>
      </c>
      <c r="F21" s="169" t="s">
        <v>19</v>
      </c>
      <c r="G21" s="170">
        <v>2200</v>
      </c>
      <c r="H21" s="189">
        <f t="shared" si="0"/>
        <v>220</v>
      </c>
      <c r="I21" s="189">
        <f t="shared" si="1"/>
        <v>2420</v>
      </c>
    </row>
    <row r="22" spans="1:9" s="1" customFormat="1" ht="17.850000000000001" customHeight="1">
      <c r="D22" s="37"/>
      <c r="E22" s="37"/>
      <c r="F22" s="37"/>
      <c r="G22" s="40"/>
    </row>
    <row r="23" spans="1:9">
      <c r="F23" s="60"/>
    </row>
    <row r="24" spans="1:9" ht="18" customHeight="1">
      <c r="E24" s="42" t="s">
        <v>104</v>
      </c>
      <c r="F24" s="61"/>
    </row>
    <row r="25" spans="1:9">
      <c r="F25" s="61"/>
    </row>
    <row r="26" spans="1:9" ht="22.5" customHeight="1">
      <c r="F26" s="61"/>
    </row>
    <row r="27" spans="1:9" ht="18" customHeight="1"/>
    <row r="33" ht="18" customHeight="1"/>
    <row r="34" ht="18" customHeight="1"/>
    <row r="35" ht="18" customHeight="1"/>
    <row r="36" ht="18" customHeight="1"/>
  </sheetData>
  <mergeCells count="8">
    <mergeCell ref="D20:G20"/>
    <mergeCell ref="D1:G1"/>
    <mergeCell ref="D2:G2"/>
    <mergeCell ref="D4:G4"/>
    <mergeCell ref="D10:G10"/>
    <mergeCell ref="D13:G13"/>
    <mergeCell ref="D16:G16"/>
    <mergeCell ref="D8:G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ADEB-2108-45FC-AC91-62323A426D00}">
  <sheetPr codeName="Sheet6">
    <tabColor rgb="FFF2B41A"/>
  </sheetPr>
  <dimension ref="A1:I28"/>
  <sheetViews>
    <sheetView showGridLines="0" zoomScale="99" zoomScaleNormal="70" workbookViewId="0">
      <pane ySplit="3" topLeftCell="A4" activePane="bottomLeft" state="frozen"/>
      <selection pane="bottomLeft" activeCell="H1" sqref="H1:H1048576"/>
    </sheetView>
  </sheetViews>
  <sheetFormatPr defaultColWidth="8.5" defaultRowHeight="15.75"/>
  <cols>
    <col min="1" max="1" width="19.625" style="6" bestFit="1" customWidth="1"/>
    <col min="2" max="2" width="9.875" style="6" bestFit="1" customWidth="1"/>
    <col min="3" max="3" width="15.375" style="6" bestFit="1" customWidth="1"/>
    <col min="4" max="4" width="19.875" style="6" customWidth="1"/>
    <col min="5" max="5" width="87.875" style="6" customWidth="1"/>
    <col min="6" max="6" width="15.5" style="6" customWidth="1"/>
    <col min="7" max="7" width="15.5" style="8" hidden="1" customWidth="1"/>
    <col min="8" max="8" width="12.125" style="6" hidden="1" customWidth="1"/>
    <col min="9" max="9" width="13.375" style="6" bestFit="1" customWidth="1"/>
    <col min="10" max="16384" width="8.5" style="6"/>
  </cols>
  <sheetData>
    <row r="1" spans="1:9" ht="16.5" thickBot="1"/>
    <row r="2" spans="1:9" s="1" customFormat="1" ht="34.5">
      <c r="D2" s="237" t="s">
        <v>105</v>
      </c>
      <c r="E2" s="238"/>
      <c r="F2" s="238"/>
      <c r="G2" s="238"/>
    </row>
    <row r="3" spans="1:9" s="1" customFormat="1" ht="25.35" customHeight="1" thickBot="1">
      <c r="A3" s="182" t="s">
        <v>546</v>
      </c>
      <c r="B3" s="182" t="s">
        <v>547</v>
      </c>
      <c r="C3" s="182" t="s">
        <v>548</v>
      </c>
      <c r="D3" s="76" t="s">
        <v>16</v>
      </c>
      <c r="E3" s="77" t="s">
        <v>17</v>
      </c>
      <c r="F3" s="77"/>
      <c r="G3" s="78" t="s">
        <v>18</v>
      </c>
    </row>
    <row r="4" spans="1:9" s="1" customFormat="1" ht="30" customHeight="1" thickBot="1">
      <c r="B4" s="1" t="s">
        <v>580</v>
      </c>
      <c r="C4" s="1" t="s">
        <v>106</v>
      </c>
      <c r="D4" s="239" t="s">
        <v>106</v>
      </c>
      <c r="E4" s="240"/>
      <c r="F4" s="240"/>
      <c r="G4" s="240"/>
      <c r="H4" s="187" t="s">
        <v>545</v>
      </c>
      <c r="I4" s="188" t="s">
        <v>542</v>
      </c>
    </row>
    <row r="5" spans="1:9" s="1" customFormat="1" ht="90" customHeight="1">
      <c r="A5" s="1" t="str">
        <f>IF(D5="","",
UPPER(B5)&amp;"-"&amp;LEFT(UPPER(C5),3)&amp;"-"&amp;TEXT(COUNTA($D$5:D5),"000"))</f>
        <v>MICRO-SUR-001</v>
      </c>
      <c r="B5" s="1" t="s">
        <v>580</v>
      </c>
      <c r="C5" s="1" t="s">
        <v>557</v>
      </c>
      <c r="D5" s="24" t="s">
        <v>107</v>
      </c>
      <c r="E5" s="59" t="s">
        <v>399</v>
      </c>
      <c r="F5" s="29" t="s">
        <v>44</v>
      </c>
      <c r="G5" s="30">
        <v>200000</v>
      </c>
      <c r="H5" s="189">
        <f>G5*10%</f>
        <v>20000</v>
      </c>
      <c r="I5" s="189">
        <f>G5+H5</f>
        <v>220000</v>
      </c>
    </row>
    <row r="6" spans="1:9" s="1" customFormat="1" ht="90" customHeight="1">
      <c r="A6" s="1" t="str">
        <f>IF(D6="","",
UPPER(B6)&amp;"-"&amp;LEFT(UPPER(C6),3)&amp;"-"&amp;TEXT(COUNTA($D$5:D6),"000"))</f>
        <v>MICRO-SUR-002</v>
      </c>
      <c r="B6" s="1" t="s">
        <v>580</v>
      </c>
      <c r="C6" s="1" t="s">
        <v>558</v>
      </c>
      <c r="D6" s="22" t="s">
        <v>108</v>
      </c>
      <c r="E6" s="23" t="s">
        <v>400</v>
      </c>
      <c r="F6" s="31" t="s">
        <v>44</v>
      </c>
      <c r="G6" s="32">
        <v>135000</v>
      </c>
      <c r="H6" s="189">
        <f t="shared" ref="H6:H12" si="0">G6*10%</f>
        <v>13500</v>
      </c>
      <c r="I6" s="189">
        <f t="shared" ref="I6:I12" si="1">G6+H6</f>
        <v>148500</v>
      </c>
    </row>
    <row r="7" spans="1:9" s="1" customFormat="1" ht="28.5" customHeight="1">
      <c r="A7" s="1" t="str">
        <f>IF(D7="","",
UPPER(B7)&amp;"-"&amp;LEFT(UPPER(C7),3)&amp;"-"&amp;TEXT(COUNTA($D$5:D7),"000"))</f>
        <v>MICRO- AC-003</v>
      </c>
      <c r="B7" s="1" t="s">
        <v>580</v>
      </c>
      <c r="C7" s="1" t="s">
        <v>109</v>
      </c>
      <c r="D7" s="241" t="s">
        <v>109</v>
      </c>
      <c r="E7" s="242"/>
      <c r="F7" s="242"/>
      <c r="G7" s="242"/>
      <c r="H7" s="189">
        <f t="shared" si="0"/>
        <v>0</v>
      </c>
      <c r="I7" s="189">
        <f t="shared" si="1"/>
        <v>0</v>
      </c>
    </row>
    <row r="8" spans="1:9" s="1" customFormat="1" ht="24" customHeight="1">
      <c r="A8" s="1" t="str">
        <f>IF(D8="","",
UPPER(B8)&amp;"-"&amp;LEFT(UPPER(C8),3)&amp;"-"&amp;TEXT(COUNTA($D$5:D8),"000"))</f>
        <v>MICRO- AC-004</v>
      </c>
      <c r="B8" s="1" t="s">
        <v>580</v>
      </c>
      <c r="C8" s="1" t="s">
        <v>109</v>
      </c>
      <c r="D8" s="22" t="s">
        <v>110</v>
      </c>
      <c r="E8" s="74" t="s">
        <v>111</v>
      </c>
      <c r="F8" s="31" t="s">
        <v>44</v>
      </c>
      <c r="G8" s="32">
        <v>18000</v>
      </c>
      <c r="H8" s="189">
        <f t="shared" si="0"/>
        <v>1800</v>
      </c>
      <c r="I8" s="189">
        <f t="shared" si="1"/>
        <v>19800</v>
      </c>
    </row>
    <row r="9" spans="1:9" s="1" customFormat="1" ht="24" customHeight="1">
      <c r="A9" s="1" t="str">
        <f>IF(D9="","",
UPPER(B9)&amp;"-"&amp;LEFT(UPPER(C9),3)&amp;"-"&amp;TEXT(COUNTA($D$5:D9),"000"))</f>
        <v>MICRO- AC-005</v>
      </c>
      <c r="B9" s="1" t="s">
        <v>580</v>
      </c>
      <c r="C9" s="1" t="s">
        <v>109</v>
      </c>
      <c r="D9" s="22" t="s">
        <v>112</v>
      </c>
      <c r="E9" s="74" t="s">
        <v>113</v>
      </c>
      <c r="F9" s="31" t="s">
        <v>44</v>
      </c>
      <c r="G9" s="32">
        <v>25000</v>
      </c>
      <c r="H9" s="189">
        <f t="shared" si="0"/>
        <v>2500</v>
      </c>
      <c r="I9" s="189">
        <f t="shared" si="1"/>
        <v>27500</v>
      </c>
    </row>
    <row r="10" spans="1:9" s="1" customFormat="1" ht="24" customHeight="1">
      <c r="A10" s="1" t="str">
        <f>IF(D10="","",
UPPER(B10)&amp;"-"&amp;LEFT(UPPER(C10),3)&amp;"-"&amp;TEXT(COUNTA($D$5:D10),"000"))</f>
        <v>MICRO- AC-006</v>
      </c>
      <c r="B10" s="1" t="s">
        <v>580</v>
      </c>
      <c r="C10" s="1" t="s">
        <v>109</v>
      </c>
      <c r="D10" s="22" t="s">
        <v>114</v>
      </c>
      <c r="E10" s="74" t="s">
        <v>115</v>
      </c>
      <c r="F10" s="31" t="s">
        <v>44</v>
      </c>
      <c r="G10" s="32">
        <v>36000</v>
      </c>
      <c r="H10" s="189">
        <f t="shared" si="0"/>
        <v>3600</v>
      </c>
      <c r="I10" s="189">
        <f t="shared" si="1"/>
        <v>39600</v>
      </c>
    </row>
    <row r="11" spans="1:9" s="1" customFormat="1" ht="24" customHeight="1">
      <c r="A11" s="1" t="str">
        <f>IF(D11="","",
UPPER(B11)&amp;"-"&amp;LEFT(UPPER(C11),3)&amp;"-"&amp;TEXT(COUNTA($D$5:D11),"000"))</f>
        <v>MICRO- AC-007</v>
      </c>
      <c r="B11" s="1" t="s">
        <v>580</v>
      </c>
      <c r="C11" s="1" t="s">
        <v>109</v>
      </c>
      <c r="D11" s="22" t="s">
        <v>116</v>
      </c>
      <c r="E11" s="74" t="s">
        <v>117</v>
      </c>
      <c r="F11" s="31" t="s">
        <v>44</v>
      </c>
      <c r="G11" s="32">
        <v>50000</v>
      </c>
      <c r="H11" s="189">
        <f t="shared" si="0"/>
        <v>5000</v>
      </c>
      <c r="I11" s="189">
        <f t="shared" si="1"/>
        <v>55000</v>
      </c>
    </row>
    <row r="12" spans="1:9" s="1" customFormat="1" ht="24" customHeight="1" thickBot="1">
      <c r="A12" s="1" t="str">
        <f>IF(D12="","",
UPPER(B12)&amp;"-"&amp;LEFT(UPPER(C12),3)&amp;"-"&amp;TEXT(COUNTA($D$5:D12),"000"))</f>
        <v>MICRO- AC-008</v>
      </c>
      <c r="B12" s="1" t="s">
        <v>580</v>
      </c>
      <c r="C12" s="1" t="s">
        <v>109</v>
      </c>
      <c r="D12" s="33" t="s">
        <v>118</v>
      </c>
      <c r="E12" s="75" t="s">
        <v>119</v>
      </c>
      <c r="F12" s="35" t="s">
        <v>44</v>
      </c>
      <c r="G12" s="36">
        <v>50000</v>
      </c>
      <c r="H12" s="189">
        <f t="shared" si="0"/>
        <v>5000</v>
      </c>
      <c r="I12" s="189">
        <f t="shared" si="1"/>
        <v>55000</v>
      </c>
    </row>
    <row r="13" spans="1:9" s="1" customFormat="1" ht="17.850000000000001" customHeight="1">
      <c r="G13" s="10"/>
    </row>
    <row r="14" spans="1:9" s="1" customFormat="1" ht="18" customHeight="1">
      <c r="G14" s="10"/>
    </row>
    <row r="15" spans="1:9">
      <c r="F15" s="12"/>
    </row>
    <row r="16" spans="1:9" ht="18" customHeight="1">
      <c r="F16" s="13"/>
    </row>
    <row r="17" spans="6:6">
      <c r="F17" s="13"/>
    </row>
    <row r="18" spans="6:6" ht="22.5" customHeight="1">
      <c r="F18" s="13"/>
    </row>
    <row r="19" spans="6:6" ht="18" customHeight="1"/>
    <row r="25" spans="6:6" ht="18" customHeight="1"/>
    <row r="26" spans="6:6" ht="18" customHeight="1"/>
    <row r="27" spans="6:6" ht="18" customHeight="1"/>
    <row r="28" spans="6:6" ht="18" customHeight="1"/>
  </sheetData>
  <mergeCells count="3">
    <mergeCell ref="D2:G2"/>
    <mergeCell ref="D4:G4"/>
    <mergeCell ref="D7:G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C12A-4A63-4690-81CA-695D681884AE}">
  <sheetPr codeName="Sheet7">
    <tabColor rgb="FF00B0F0"/>
  </sheetPr>
  <dimension ref="A1:I22"/>
  <sheetViews>
    <sheetView showGridLines="0" zoomScale="77" zoomScaleNormal="75" workbookViewId="0">
      <pane ySplit="3" topLeftCell="A4" activePane="bottomLeft" state="frozen"/>
      <selection activeCell="B38" sqref="B38:I38"/>
      <selection pane="bottomLeft" activeCell="H1" sqref="H1:H1048576"/>
    </sheetView>
  </sheetViews>
  <sheetFormatPr defaultColWidth="8.5" defaultRowHeight="15.75"/>
  <cols>
    <col min="1" max="1" width="19.625" style="6" bestFit="1" customWidth="1"/>
    <col min="2" max="2" width="10.5" style="6" bestFit="1" customWidth="1"/>
    <col min="3" max="3" width="15.25" style="6" bestFit="1" customWidth="1"/>
    <col min="4" max="4" width="20.5" style="42" customWidth="1"/>
    <col min="5" max="5" width="79.625" style="42" bestFit="1" customWidth="1"/>
    <col min="6" max="6" width="15.5" style="42" customWidth="1"/>
    <col min="7" max="7" width="15.5" style="45" hidden="1" customWidth="1"/>
    <col min="8" max="8" width="12.875" style="6" hidden="1" customWidth="1"/>
    <col min="9" max="9" width="14.375" style="6" bestFit="1" customWidth="1"/>
    <col min="10" max="16384" width="8.5" style="6"/>
  </cols>
  <sheetData>
    <row r="1" spans="1:9" ht="15" customHeight="1" thickBot="1">
      <c r="D1" s="219"/>
      <c r="E1" s="219"/>
      <c r="F1" s="219"/>
      <c r="G1" s="219"/>
    </row>
    <row r="2" spans="1:9" s="1" customFormat="1" ht="40.35" customHeight="1">
      <c r="D2" s="220" t="s">
        <v>120</v>
      </c>
      <c r="E2" s="221"/>
      <c r="F2" s="221"/>
      <c r="G2" s="221"/>
    </row>
    <row r="3" spans="1:9" s="1" customFormat="1" ht="25.5" customHeight="1" thickBot="1">
      <c r="A3" s="182" t="s">
        <v>546</v>
      </c>
      <c r="B3" s="182" t="s">
        <v>547</v>
      </c>
      <c r="C3" s="182" t="s">
        <v>548</v>
      </c>
      <c r="D3" s="85" t="s">
        <v>16</v>
      </c>
      <c r="E3" s="86" t="s">
        <v>17</v>
      </c>
      <c r="F3" s="86"/>
      <c r="G3" s="87" t="s">
        <v>18</v>
      </c>
    </row>
    <row r="4" spans="1:9" s="1" customFormat="1" ht="30" customHeight="1" thickBot="1">
      <c r="B4" s="1" t="s">
        <v>2</v>
      </c>
      <c r="D4" s="217" t="s">
        <v>121</v>
      </c>
      <c r="E4" s="218"/>
      <c r="F4" s="218"/>
      <c r="G4" s="218"/>
    </row>
    <row r="5" spans="1:9" s="1" customFormat="1" ht="30" customHeight="1" thickBot="1">
      <c r="A5" s="1" t="str">
        <f>IF(D5="","",
UPPER(B5)&amp;"-"&amp;LEFT(UPPER(C5),3)&amp;"-"&amp;TEXT(COUNTA($D$5:D5),"000"))</f>
        <v/>
      </c>
      <c r="B5" s="1" t="s">
        <v>2</v>
      </c>
      <c r="D5" s="159"/>
      <c r="E5" s="160"/>
      <c r="F5" s="160"/>
      <c r="G5" s="160"/>
      <c r="H5" s="184" t="s">
        <v>545</v>
      </c>
      <c r="I5" s="185" t="s">
        <v>542</v>
      </c>
    </row>
    <row r="6" spans="1:9" s="1" customFormat="1" ht="18.600000000000001" customHeight="1">
      <c r="A6" s="1" t="str">
        <f>IF(D6="","",
UPPER(B6)&amp;"-"&amp;LEFT(UPPER(C6),3)&amp;"-"&amp;TEXT(COUNTA($D$5:D6),"000"))</f>
        <v>HP-PRI-001</v>
      </c>
      <c r="B6" s="1" t="s">
        <v>2</v>
      </c>
      <c r="C6" s="1" t="s">
        <v>585</v>
      </c>
      <c r="D6" s="171" t="s">
        <v>473</v>
      </c>
      <c r="E6" s="172" t="s">
        <v>474</v>
      </c>
      <c r="F6" s="163" t="s">
        <v>44</v>
      </c>
      <c r="G6" s="173">
        <v>19000</v>
      </c>
      <c r="H6" s="186">
        <f>G6*10%</f>
        <v>1900</v>
      </c>
      <c r="I6" s="186">
        <f>G6+H6</f>
        <v>20900</v>
      </c>
    </row>
    <row r="7" spans="1:9" s="1" customFormat="1" ht="18.600000000000001" customHeight="1">
      <c r="A7" s="1" t="str">
        <f>IF(D7="","",
UPPER(B7)&amp;"-"&amp;LEFT(UPPER(C7),3)&amp;"-"&amp;TEXT(COUNTA($D$5:D7),"000"))</f>
        <v>HP-PRI-002</v>
      </c>
      <c r="B7" s="1" t="s">
        <v>2</v>
      </c>
      <c r="C7" s="1" t="s">
        <v>585</v>
      </c>
      <c r="D7" s="81" t="s">
        <v>122</v>
      </c>
      <c r="E7" s="80" t="s">
        <v>123</v>
      </c>
      <c r="F7" s="31" t="s">
        <v>44</v>
      </c>
      <c r="G7" s="79">
        <v>41500</v>
      </c>
      <c r="H7" s="186">
        <f t="shared" ref="H7:H12" si="0">G7*10%</f>
        <v>4150</v>
      </c>
      <c r="I7" s="186">
        <f t="shared" ref="I7:I12" si="1">G7+H7</f>
        <v>45650</v>
      </c>
    </row>
    <row r="8" spans="1:9" s="1" customFormat="1" ht="18.600000000000001" customHeight="1">
      <c r="A8" s="1" t="str">
        <f>IF(D8="","",
UPPER(B8)&amp;"-"&amp;LEFT(UPPER(C8),3)&amp;"-"&amp;TEXT(COUNTA($D$5:D8),"000"))</f>
        <v>HP-PRI-003</v>
      </c>
      <c r="B8" s="1" t="s">
        <v>2</v>
      </c>
      <c r="C8" s="1" t="s">
        <v>585</v>
      </c>
      <c r="D8" s="81" t="s">
        <v>467</v>
      </c>
      <c r="E8" s="80" t="s">
        <v>468</v>
      </c>
      <c r="F8" s="31" t="s">
        <v>44</v>
      </c>
      <c r="G8" s="93">
        <v>44000</v>
      </c>
      <c r="H8" s="186">
        <f t="shared" si="0"/>
        <v>4400</v>
      </c>
      <c r="I8" s="186">
        <f t="shared" si="1"/>
        <v>48400</v>
      </c>
    </row>
    <row r="9" spans="1:9" s="1" customFormat="1" ht="18.600000000000001" customHeight="1">
      <c r="A9" s="1" t="str">
        <f>IF(D9="","",
UPPER(B9)&amp;"-"&amp;LEFT(UPPER(C9),3)&amp;"-"&amp;TEXT(COUNTA($D$5:D9),"000"))</f>
        <v>HP-PRI-004</v>
      </c>
      <c r="B9" s="1" t="s">
        <v>2</v>
      </c>
      <c r="C9" s="1" t="s">
        <v>585</v>
      </c>
      <c r="D9" s="81" t="s">
        <v>469</v>
      </c>
      <c r="E9" s="80" t="s">
        <v>470</v>
      </c>
      <c r="F9" s="31" t="s">
        <v>44</v>
      </c>
      <c r="G9" s="93">
        <v>51000</v>
      </c>
      <c r="H9" s="186">
        <f t="shared" si="0"/>
        <v>5100</v>
      </c>
      <c r="I9" s="186">
        <f t="shared" si="1"/>
        <v>56100</v>
      </c>
    </row>
    <row r="10" spans="1:9" s="1" customFormat="1" ht="22.35" customHeight="1">
      <c r="A10" s="1" t="str">
        <f>IF(D10="","",
UPPER(B10)&amp;"-"&amp;LEFT(UPPER(C10),3)&amp;"-"&amp;TEXT(COUNTA($D$5:D10),"000"))</f>
        <v>HP-PRI-005</v>
      </c>
      <c r="B10" s="1" t="s">
        <v>2</v>
      </c>
      <c r="C10" s="1" t="s">
        <v>585</v>
      </c>
      <c r="D10" s="81" t="s">
        <v>124</v>
      </c>
      <c r="E10" s="80" t="s">
        <v>125</v>
      </c>
      <c r="F10" s="46" t="s">
        <v>80</v>
      </c>
      <c r="G10" s="79">
        <v>28000</v>
      </c>
      <c r="H10" s="186">
        <f t="shared" si="0"/>
        <v>2800</v>
      </c>
      <c r="I10" s="186">
        <f t="shared" si="1"/>
        <v>30800</v>
      </c>
    </row>
    <row r="11" spans="1:9" s="1" customFormat="1" ht="22.35" customHeight="1">
      <c r="A11" s="1" t="str">
        <f>IF(D11="","",
UPPER(B11)&amp;"-"&amp;LEFT(UPPER(C11),3)&amp;"-"&amp;TEXT(COUNTA($D$5:D11),"000"))</f>
        <v>HP-PRI-006</v>
      </c>
      <c r="B11" s="1" t="s">
        <v>2</v>
      </c>
      <c r="C11" s="1" t="s">
        <v>585</v>
      </c>
      <c r="D11" s="81" t="s">
        <v>126</v>
      </c>
      <c r="E11" s="80" t="s">
        <v>127</v>
      </c>
      <c r="F11" s="46" t="s">
        <v>80</v>
      </c>
      <c r="G11" s="79">
        <v>41000</v>
      </c>
      <c r="H11" s="186">
        <f t="shared" si="0"/>
        <v>4100</v>
      </c>
      <c r="I11" s="186">
        <f t="shared" si="1"/>
        <v>45100</v>
      </c>
    </row>
    <row r="12" spans="1:9" s="1" customFormat="1" ht="22.35" customHeight="1">
      <c r="A12" s="1" t="str">
        <f>IF(D12="","",
UPPER(B12)&amp;"-"&amp;LEFT(UPPER(C12),3)&amp;"-"&amp;TEXT(COUNTA($D$5:D12),"000"))</f>
        <v>HP-PRI-007</v>
      </c>
      <c r="B12" s="1" t="s">
        <v>2</v>
      </c>
      <c r="C12" s="1" t="s">
        <v>585</v>
      </c>
      <c r="D12" s="91" t="s">
        <v>128</v>
      </c>
      <c r="E12" s="92" t="s">
        <v>129</v>
      </c>
      <c r="F12" s="31" t="s">
        <v>44</v>
      </c>
      <c r="G12" s="93">
        <v>51000</v>
      </c>
      <c r="H12" s="186">
        <f t="shared" si="0"/>
        <v>5100</v>
      </c>
      <c r="I12" s="186">
        <f t="shared" si="1"/>
        <v>56100</v>
      </c>
    </row>
    <row r="13" spans="1:9" s="1" customFormat="1" ht="22.35" customHeight="1" thickBot="1">
      <c r="A13" s="1" t="str">
        <f>IF(D13="","",
UPPER(B13)&amp;"-"&amp;LEFT(UPPER(C13),3)&amp;"-"&amp;TEXT(COUNTA($D$5:D13),"000"))</f>
        <v>HP-PRI-008</v>
      </c>
      <c r="B13" s="1" t="s">
        <v>2</v>
      </c>
      <c r="C13" s="1" t="s">
        <v>585</v>
      </c>
      <c r="D13" s="81" t="s">
        <v>471</v>
      </c>
      <c r="E13" s="80" t="s">
        <v>472</v>
      </c>
      <c r="F13" s="31" t="s">
        <v>44</v>
      </c>
      <c r="G13" s="93">
        <v>66000</v>
      </c>
      <c r="H13" s="186">
        <f>G13*10%</f>
        <v>6600</v>
      </c>
      <c r="I13" s="186">
        <f>G13+H13</f>
        <v>72600</v>
      </c>
    </row>
    <row r="14" spans="1:9" s="1" customFormat="1" ht="22.35" customHeight="1" thickBot="1">
      <c r="A14" s="1" t="str">
        <f>IF(D14="","",
UPPER(B14)&amp;"-"&amp;LEFT(UPPER(C14),3)&amp;"-"&amp;TEXT(COUNTA($D$5:D14),"000"))</f>
        <v>HP--009</v>
      </c>
      <c r="B14" s="1" t="s">
        <v>2</v>
      </c>
      <c r="D14" s="217" t="s">
        <v>130</v>
      </c>
      <c r="E14" s="218"/>
      <c r="F14" s="218"/>
      <c r="G14" s="218"/>
      <c r="H14" s="186">
        <f t="shared" ref="H14:H15" si="2">G14*10%</f>
        <v>0</v>
      </c>
      <c r="I14" s="186">
        <f t="shared" ref="I14:I15" si="3">G14+H14</f>
        <v>0</v>
      </c>
    </row>
    <row r="15" spans="1:9" s="1" customFormat="1" ht="22.35" customHeight="1">
      <c r="A15" s="1" t="str">
        <f>IF(D15="","",
UPPER(B15)&amp;"-"&amp;LEFT(UPPER(C15),3)&amp;"-"&amp;TEXT(COUNTA($D$5:D15),"000"))</f>
        <v>HP-SCA-010</v>
      </c>
      <c r="B15" s="1" t="s">
        <v>2</v>
      </c>
      <c r="C15" s="1" t="s">
        <v>559</v>
      </c>
      <c r="D15" s="88" t="s">
        <v>131</v>
      </c>
      <c r="E15" s="89" t="s">
        <v>132</v>
      </c>
      <c r="F15" s="29" t="s">
        <v>44</v>
      </c>
      <c r="G15" s="90">
        <v>30000</v>
      </c>
      <c r="H15" s="186">
        <f t="shared" si="2"/>
        <v>3000</v>
      </c>
      <c r="I15" s="186">
        <f t="shared" si="3"/>
        <v>33000</v>
      </c>
    </row>
    <row r="16" spans="1:9" s="1" customFormat="1" ht="22.35" customHeight="1">
      <c r="D16" s="94"/>
      <c r="E16" s="94"/>
      <c r="F16" s="95"/>
      <c r="G16" s="96"/>
      <c r="H16" s="11"/>
      <c r="I16" s="11"/>
    </row>
    <row r="17" spans="4:7" s="1" customFormat="1" ht="22.35" customHeight="1">
      <c r="D17" s="94"/>
      <c r="E17" s="94"/>
      <c r="F17" s="95"/>
      <c r="G17" s="96"/>
    </row>
    <row r="18" spans="4:7" s="1" customFormat="1">
      <c r="D18" s="37"/>
      <c r="E18" s="37"/>
      <c r="F18" s="37"/>
      <c r="G18" s="40"/>
    </row>
    <row r="19" spans="4:7" ht="18" customHeight="1"/>
    <row r="20" spans="4:7" ht="18" customHeight="1"/>
    <row r="21" spans="4:7" ht="18" customHeight="1"/>
    <row r="22" spans="4:7" ht="18" customHeight="1"/>
  </sheetData>
  <mergeCells count="4">
    <mergeCell ref="D1:G1"/>
    <mergeCell ref="D2:G2"/>
    <mergeCell ref="D4:G4"/>
    <mergeCell ref="D14:G1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A3D8-0E4B-4AB9-89FA-7CF01E3B750E}">
  <sheetPr codeName="Sheet8">
    <tabColor rgb="FF0070C0"/>
  </sheetPr>
  <dimension ref="A1:I57"/>
  <sheetViews>
    <sheetView showGridLines="0" zoomScale="77" zoomScaleNormal="75" workbookViewId="0">
      <pane ySplit="3" topLeftCell="A31" activePane="bottomLeft" state="frozen"/>
      <selection activeCell="B38" sqref="B38:I38"/>
      <selection pane="bottomLeft" activeCell="H1" sqref="H1:H1048576"/>
    </sheetView>
  </sheetViews>
  <sheetFormatPr defaultColWidth="8.5" defaultRowHeight="15.75"/>
  <cols>
    <col min="1" max="1" width="12.625" style="6" bestFit="1" customWidth="1"/>
    <col min="2" max="2" width="7.625" style="6" bestFit="1" customWidth="1"/>
    <col min="3" max="3" width="15.25" style="6" bestFit="1" customWidth="1"/>
    <col min="4" max="4" width="20.5" style="42" customWidth="1"/>
    <col min="5" max="5" width="79.625" style="42" bestFit="1" customWidth="1"/>
    <col min="6" max="6" width="15.5" style="42" customWidth="1"/>
    <col min="7" max="7" width="15.5" style="45" hidden="1" customWidth="1"/>
    <col min="8" max="8" width="12.25" style="6" hidden="1" customWidth="1"/>
    <col min="9" max="9" width="13.625" style="6" bestFit="1" customWidth="1"/>
    <col min="10" max="16384" width="8.5" style="6"/>
  </cols>
  <sheetData>
    <row r="1" spans="1:9" ht="15" customHeight="1" thickBot="1">
      <c r="D1" s="219"/>
      <c r="E1" s="219"/>
      <c r="F1" s="219"/>
      <c r="G1" s="219"/>
    </row>
    <row r="2" spans="1:9" s="1" customFormat="1" ht="40.35" customHeight="1">
      <c r="D2" s="245" t="s">
        <v>192</v>
      </c>
      <c r="E2" s="246"/>
      <c r="F2" s="246"/>
      <c r="G2" s="246"/>
    </row>
    <row r="3" spans="1:9" s="1" customFormat="1" ht="25.5" customHeight="1">
      <c r="A3" s="182" t="s">
        <v>546</v>
      </c>
      <c r="B3" s="182" t="s">
        <v>547</v>
      </c>
      <c r="C3" s="182" t="s">
        <v>548</v>
      </c>
      <c r="D3" s="100" t="s">
        <v>16</v>
      </c>
      <c r="E3" s="98" t="s">
        <v>17</v>
      </c>
      <c r="F3" s="98"/>
      <c r="G3" s="99" t="s">
        <v>18</v>
      </c>
    </row>
    <row r="4" spans="1:9" s="1" customFormat="1" ht="25.5" customHeight="1">
      <c r="B4" s="1" t="s">
        <v>579</v>
      </c>
      <c r="C4" s="1" t="s">
        <v>47</v>
      </c>
      <c r="D4" s="247"/>
      <c r="E4" s="248"/>
      <c r="F4" s="248"/>
      <c r="G4" s="248"/>
      <c r="H4" s="187" t="s">
        <v>545</v>
      </c>
      <c r="I4" s="188" t="s">
        <v>542</v>
      </c>
    </row>
    <row r="5" spans="1:9" s="1" customFormat="1" ht="25.5" customHeight="1">
      <c r="A5" s="1" t="str">
        <f>IF(D5="","",
UPPER(B5)&amp;"-"&amp;LEFT(UPPER(C5),3)&amp;"-"&amp;TEXT(COUNTA($D$5:D5),"000"))</f>
        <v>CAN-ACC-001</v>
      </c>
      <c r="B5" s="1" t="s">
        <v>586</v>
      </c>
      <c r="C5" s="1" t="s">
        <v>47</v>
      </c>
      <c r="D5" s="81">
        <v>1</v>
      </c>
      <c r="E5" s="80" t="s">
        <v>312</v>
      </c>
      <c r="F5" s="31" t="s">
        <v>44</v>
      </c>
      <c r="G5" s="79">
        <v>6000</v>
      </c>
      <c r="H5" s="189">
        <f>G5*10%</f>
        <v>600</v>
      </c>
      <c r="I5" s="189">
        <f>G5+H5</f>
        <v>6600</v>
      </c>
    </row>
    <row r="6" spans="1:9" s="1" customFormat="1" ht="25.5" customHeight="1">
      <c r="A6" s="1" t="str">
        <f>IF(D6="","",
UPPER(B6)&amp;"-"&amp;LEFT(UPPER(C6),3)&amp;"-"&amp;TEXT(COUNTA($D$5:D6),"000"))</f>
        <v>CAN-ACC-002</v>
      </c>
      <c r="B6" s="1" t="s">
        <v>586</v>
      </c>
      <c r="C6" s="1" t="s">
        <v>47</v>
      </c>
      <c r="D6" s="81">
        <v>2</v>
      </c>
      <c r="E6" s="80" t="s">
        <v>522</v>
      </c>
      <c r="F6" s="31" t="s">
        <v>44</v>
      </c>
      <c r="G6" s="79">
        <v>6000</v>
      </c>
      <c r="H6" s="189">
        <f t="shared" ref="H6:H51" si="0">G6*10%</f>
        <v>600</v>
      </c>
      <c r="I6" s="189">
        <f t="shared" ref="I6:I51" si="1">G6+H6</f>
        <v>6600</v>
      </c>
    </row>
    <row r="7" spans="1:9" s="1" customFormat="1" ht="25.5" customHeight="1">
      <c r="A7" s="1" t="str">
        <f>IF(D7="","",
UPPER(B7)&amp;"-"&amp;LEFT(UPPER(C7),3)&amp;"-"&amp;TEXT(COUNTA($D$5:D7),"000"))</f>
        <v>CAN-ACC-003</v>
      </c>
      <c r="B7" s="1" t="s">
        <v>586</v>
      </c>
      <c r="C7" s="1" t="s">
        <v>47</v>
      </c>
      <c r="D7" s="81" t="s">
        <v>191</v>
      </c>
      <c r="E7" s="80" t="s">
        <v>190</v>
      </c>
      <c r="F7" s="46" t="s">
        <v>68</v>
      </c>
      <c r="G7" s="79">
        <v>14500</v>
      </c>
      <c r="H7" s="189">
        <f t="shared" si="0"/>
        <v>1450</v>
      </c>
      <c r="I7" s="189">
        <f t="shared" si="1"/>
        <v>15950</v>
      </c>
    </row>
    <row r="8" spans="1:9" s="1" customFormat="1" ht="30.6" customHeight="1">
      <c r="D8" s="243" t="s">
        <v>189</v>
      </c>
      <c r="E8" s="244"/>
      <c r="F8" s="244"/>
      <c r="G8" s="244"/>
      <c r="H8" s="189">
        <f t="shared" si="0"/>
        <v>0</v>
      </c>
      <c r="I8" s="189">
        <f t="shared" si="1"/>
        <v>0</v>
      </c>
    </row>
    <row r="9" spans="1:9" s="1" customFormat="1" ht="25.5" customHeight="1">
      <c r="A9" s="1" t="str">
        <f>IF(D9="","",
UPPER(B9)&amp;"-"&amp;LEFT(UPPER(C9),3)&amp;"-"&amp;TEXT(COUNTA($D$5:D9),"000"))</f>
        <v>EP-PRI-005</v>
      </c>
      <c r="B9" s="1" t="s">
        <v>579</v>
      </c>
      <c r="C9" s="1" t="s">
        <v>560</v>
      </c>
      <c r="D9" s="81">
        <v>1</v>
      </c>
      <c r="E9" s="80" t="s">
        <v>188</v>
      </c>
      <c r="F9" s="31" t="s">
        <v>19</v>
      </c>
      <c r="G9" s="79">
        <v>15500</v>
      </c>
      <c r="H9" s="189">
        <f t="shared" si="0"/>
        <v>1550</v>
      </c>
      <c r="I9" s="189">
        <f t="shared" si="1"/>
        <v>17050</v>
      </c>
    </row>
    <row r="10" spans="1:9" s="1" customFormat="1" ht="25.5" customHeight="1">
      <c r="A10" s="1" t="str">
        <f>IF(D10="","",
UPPER(B10)&amp;"-"&amp;LEFT(UPPER(C10),3)&amp;"-"&amp;TEXT(COUNTA($D$5:D10),"000"))</f>
        <v>EP-PRI-006</v>
      </c>
      <c r="B10" s="1" t="s">
        <v>579</v>
      </c>
      <c r="C10" s="1" t="s">
        <v>560</v>
      </c>
      <c r="D10" s="81">
        <v>2</v>
      </c>
      <c r="E10" s="80" t="s">
        <v>523</v>
      </c>
      <c r="F10" s="31" t="s">
        <v>19</v>
      </c>
      <c r="G10" s="79">
        <v>17500</v>
      </c>
      <c r="H10" s="189">
        <f t="shared" si="0"/>
        <v>1750</v>
      </c>
      <c r="I10" s="189">
        <f t="shared" si="1"/>
        <v>19250</v>
      </c>
    </row>
    <row r="11" spans="1:9" s="1" customFormat="1" ht="25.5" customHeight="1">
      <c r="A11" s="1" t="str">
        <f>IF(D11="","",
UPPER(B11)&amp;"-"&amp;LEFT(UPPER(C11),3)&amp;"-"&amp;TEXT(COUNTA($D$5:D11),"000"))</f>
        <v>EP-PRI-007</v>
      </c>
      <c r="B11" s="1" t="s">
        <v>579</v>
      </c>
      <c r="C11" s="1" t="s">
        <v>560</v>
      </c>
      <c r="D11" s="81">
        <v>3</v>
      </c>
      <c r="E11" s="80" t="s">
        <v>187</v>
      </c>
      <c r="F11" s="31" t="s">
        <v>19</v>
      </c>
      <c r="G11" s="79">
        <v>24000</v>
      </c>
      <c r="H11" s="189">
        <f t="shared" si="0"/>
        <v>2400</v>
      </c>
      <c r="I11" s="189">
        <f t="shared" si="1"/>
        <v>26400</v>
      </c>
    </row>
    <row r="12" spans="1:9" s="1" customFormat="1" ht="25.5" customHeight="1">
      <c r="A12" s="1" t="str">
        <f>IF(D12="","",
UPPER(B12)&amp;"-"&amp;LEFT(UPPER(C12),3)&amp;"-"&amp;TEXT(COUNTA($D$5:D12),"000"))</f>
        <v>EP-PRI-008</v>
      </c>
      <c r="B12" s="1" t="s">
        <v>579</v>
      </c>
      <c r="C12" s="1" t="s">
        <v>560</v>
      </c>
      <c r="D12" s="81" t="s">
        <v>322</v>
      </c>
      <c r="E12" s="80" t="s">
        <v>323</v>
      </c>
      <c r="F12" s="31" t="s">
        <v>19</v>
      </c>
      <c r="G12" s="79">
        <v>43000</v>
      </c>
      <c r="H12" s="189">
        <f t="shared" si="0"/>
        <v>4300</v>
      </c>
      <c r="I12" s="189">
        <f t="shared" si="1"/>
        <v>47300</v>
      </c>
    </row>
    <row r="13" spans="1:9" s="1" customFormat="1" ht="25.5" customHeight="1">
      <c r="A13" s="1" t="str">
        <f>IF(D13="","",
UPPER(B13)&amp;"-"&amp;LEFT(UPPER(C13),3)&amp;"-"&amp;TEXT(COUNTA($D$5:D13),"000"))</f>
        <v>EP-PRI-009</v>
      </c>
      <c r="B13" s="1" t="s">
        <v>579</v>
      </c>
      <c r="C13" s="1" t="s">
        <v>560</v>
      </c>
      <c r="D13" s="81" t="s">
        <v>320</v>
      </c>
      <c r="E13" s="80" t="s">
        <v>321</v>
      </c>
      <c r="F13" s="31" t="s">
        <v>19</v>
      </c>
      <c r="G13" s="79">
        <v>124000</v>
      </c>
      <c r="H13" s="189">
        <f t="shared" si="0"/>
        <v>12400</v>
      </c>
      <c r="I13" s="189">
        <f t="shared" si="1"/>
        <v>136400</v>
      </c>
    </row>
    <row r="14" spans="1:9" s="1" customFormat="1" ht="30" customHeight="1">
      <c r="A14" s="1" t="str">
        <f>IF(D14="","",
UPPER(B14)&amp;"-"&amp;LEFT(UPPER(C14),3)&amp;"-"&amp;TEXT(COUNTA($D$5:D14),"000"))</f>
        <v>EP-PRO-010</v>
      </c>
      <c r="B14" s="1" t="s">
        <v>579</v>
      </c>
      <c r="C14" s="1" t="s">
        <v>561</v>
      </c>
      <c r="D14" s="243" t="s">
        <v>186</v>
      </c>
      <c r="E14" s="244"/>
      <c r="F14" s="244"/>
      <c r="G14" s="244"/>
      <c r="H14" s="189">
        <f t="shared" si="0"/>
        <v>0</v>
      </c>
      <c r="I14" s="189">
        <f t="shared" si="1"/>
        <v>0</v>
      </c>
    </row>
    <row r="15" spans="1:9" s="1" customFormat="1" ht="22.35" customHeight="1">
      <c r="A15" s="1" t="str">
        <f>IF(D15="","",
UPPER(B15)&amp;"-"&amp;LEFT(UPPER(C15),3)&amp;"-"&amp;TEXT(COUNTA($D$5:D15),"000"))</f>
        <v>EP-PRO-011</v>
      </c>
      <c r="B15" s="1" t="s">
        <v>579</v>
      </c>
      <c r="C15" s="1" t="s">
        <v>561</v>
      </c>
      <c r="D15" s="81" t="s">
        <v>185</v>
      </c>
      <c r="E15" s="80" t="s">
        <v>184</v>
      </c>
      <c r="F15" s="46" t="s">
        <v>141</v>
      </c>
      <c r="G15" s="79">
        <v>40500</v>
      </c>
      <c r="H15" s="189">
        <f t="shared" si="0"/>
        <v>4050</v>
      </c>
      <c r="I15" s="189">
        <f t="shared" si="1"/>
        <v>44550</v>
      </c>
    </row>
    <row r="16" spans="1:9" s="1" customFormat="1" ht="22.35" customHeight="1">
      <c r="A16" s="1" t="str">
        <f>IF(D16="","",
UPPER(B16)&amp;"-"&amp;LEFT(UPPER(C16),3)&amp;"-"&amp;TEXT(COUNTA($D$5:D16),"000"))</f>
        <v>EP-PRO-012</v>
      </c>
      <c r="B16" s="1" t="s">
        <v>579</v>
      </c>
      <c r="C16" s="1" t="s">
        <v>561</v>
      </c>
      <c r="D16" s="81" t="s">
        <v>337</v>
      </c>
      <c r="E16" s="80" t="s">
        <v>338</v>
      </c>
      <c r="F16" s="31" t="s">
        <v>339</v>
      </c>
      <c r="G16" s="79">
        <v>46000</v>
      </c>
      <c r="H16" s="189">
        <f t="shared" si="0"/>
        <v>4600</v>
      </c>
      <c r="I16" s="189">
        <f t="shared" si="1"/>
        <v>50600</v>
      </c>
    </row>
    <row r="17" spans="1:9" s="1" customFormat="1" ht="22.35" customHeight="1">
      <c r="A17" s="1" t="str">
        <f>IF(D17="","",
UPPER(B17)&amp;"-"&amp;LEFT(UPPER(C17),3)&amp;"-"&amp;TEXT(COUNTA($D$5:D17),"000"))</f>
        <v>EP-PRO-013</v>
      </c>
      <c r="B17" s="1" t="s">
        <v>579</v>
      </c>
      <c r="C17" s="1" t="s">
        <v>561</v>
      </c>
      <c r="D17" s="81" t="s">
        <v>183</v>
      </c>
      <c r="E17" s="80" t="s">
        <v>182</v>
      </c>
      <c r="F17" s="31" t="s">
        <v>19</v>
      </c>
      <c r="G17" s="79">
        <v>64000</v>
      </c>
      <c r="H17" s="189">
        <f t="shared" si="0"/>
        <v>6400</v>
      </c>
      <c r="I17" s="189">
        <f t="shared" si="1"/>
        <v>70400</v>
      </c>
    </row>
    <row r="18" spans="1:9" s="1" customFormat="1" ht="22.35" customHeight="1">
      <c r="A18" s="1" t="str">
        <f>IF(D18="","",
UPPER(B18)&amp;"-"&amp;LEFT(UPPER(C18),3)&amp;"-"&amp;TEXT(COUNTA($D$5:D18),"000"))</f>
        <v>EP-PRO-014</v>
      </c>
      <c r="B18" s="1" t="s">
        <v>579</v>
      </c>
      <c r="C18" s="1" t="s">
        <v>561</v>
      </c>
      <c r="D18" s="81" t="s">
        <v>181</v>
      </c>
      <c r="E18" s="80" t="s">
        <v>180</v>
      </c>
      <c r="F18" s="31" t="s">
        <v>19</v>
      </c>
      <c r="G18" s="79">
        <v>94000</v>
      </c>
      <c r="H18" s="189">
        <f t="shared" si="0"/>
        <v>9400</v>
      </c>
      <c r="I18" s="189">
        <f t="shared" si="1"/>
        <v>103400</v>
      </c>
    </row>
    <row r="19" spans="1:9" s="1" customFormat="1" ht="22.35" customHeight="1">
      <c r="A19" s="1" t="str">
        <f>IF(D19="","",
UPPER(B19)&amp;"-"&amp;LEFT(UPPER(C19),3)&amp;"-"&amp;TEXT(COUNTA($D$5:D19),"000"))</f>
        <v>EP-PRO-015</v>
      </c>
      <c r="B19" s="1" t="s">
        <v>579</v>
      </c>
      <c r="C19" s="1" t="s">
        <v>561</v>
      </c>
      <c r="D19" s="81" t="s">
        <v>179</v>
      </c>
      <c r="E19" s="80" t="s">
        <v>178</v>
      </c>
      <c r="F19" s="31" t="s">
        <v>19</v>
      </c>
      <c r="G19" s="79">
        <v>180000</v>
      </c>
      <c r="H19" s="189">
        <f t="shared" si="0"/>
        <v>18000</v>
      </c>
      <c r="I19" s="189">
        <f t="shared" si="1"/>
        <v>198000</v>
      </c>
    </row>
    <row r="20" spans="1:9" s="1" customFormat="1" ht="21.95" customHeight="1">
      <c r="A20" s="1" t="str">
        <f>IF(D20="","",
UPPER(B20)&amp;"-"&amp;LEFT(UPPER(C20),3)&amp;"-"&amp;TEXT(COUNTA($D$5:D20),"000"))</f>
        <v>EP-PRO-016</v>
      </c>
      <c r="B20" s="1" t="s">
        <v>579</v>
      </c>
      <c r="C20" s="1" t="s">
        <v>561</v>
      </c>
      <c r="D20" s="81" t="s">
        <v>177</v>
      </c>
      <c r="E20" s="23" t="s">
        <v>176</v>
      </c>
      <c r="F20" s="46" t="s">
        <v>141</v>
      </c>
      <c r="G20" s="79">
        <v>180000</v>
      </c>
      <c r="H20" s="189">
        <f t="shared" si="0"/>
        <v>18000</v>
      </c>
      <c r="I20" s="189">
        <f t="shared" si="1"/>
        <v>198000</v>
      </c>
    </row>
    <row r="21" spans="1:9" s="1" customFormat="1" ht="30" customHeight="1">
      <c r="A21" s="1" t="str">
        <f>IF(D21="","",
UPPER(B21)&amp;"-"&amp;LEFT(UPPER(C21),3)&amp;"-"&amp;TEXT(COUNTA($D$5:D21),"000"))</f>
        <v>EP-POS-017</v>
      </c>
      <c r="B21" s="1" t="s">
        <v>579</v>
      </c>
      <c r="C21" s="1" t="s">
        <v>562</v>
      </c>
      <c r="D21" s="243" t="s">
        <v>175</v>
      </c>
      <c r="E21" s="244"/>
      <c r="F21" s="244"/>
      <c r="G21" s="244"/>
      <c r="H21" s="189">
        <f t="shared" si="0"/>
        <v>0</v>
      </c>
      <c r="I21" s="189">
        <f t="shared" si="1"/>
        <v>0</v>
      </c>
    </row>
    <row r="22" spans="1:9" s="1" customFormat="1" ht="18.95" customHeight="1">
      <c r="A22" s="1" t="str">
        <f>IF(D22="","",
UPPER(B22)&amp;"-"&amp;LEFT(UPPER(C22),3)&amp;"-"&amp;TEXT(COUNTA($D$5:D22),"000"))</f>
        <v>EP-POS-018</v>
      </c>
      <c r="B22" s="1" t="s">
        <v>579</v>
      </c>
      <c r="C22" s="1" t="s">
        <v>562</v>
      </c>
      <c r="D22" s="81" t="s">
        <v>174</v>
      </c>
      <c r="E22" s="97" t="s">
        <v>173</v>
      </c>
      <c r="F22" s="31" t="s">
        <v>19</v>
      </c>
      <c r="G22" s="79">
        <v>38000</v>
      </c>
      <c r="H22" s="189">
        <f t="shared" si="0"/>
        <v>3800</v>
      </c>
      <c r="I22" s="189">
        <f t="shared" si="1"/>
        <v>41800</v>
      </c>
    </row>
    <row r="23" spans="1:9" s="1" customFormat="1" ht="18.95" customHeight="1">
      <c r="A23" s="1" t="str">
        <f>IF(D23="","",
UPPER(B23)&amp;"-"&amp;LEFT(UPPER(C23),3)&amp;"-"&amp;TEXT(COUNTA($D$5:D23),"000"))</f>
        <v>EP-POS-019</v>
      </c>
      <c r="B23" s="1" t="s">
        <v>579</v>
      </c>
      <c r="C23" s="1" t="s">
        <v>562</v>
      </c>
      <c r="D23" s="81" t="s">
        <v>172</v>
      </c>
      <c r="E23" s="97" t="s">
        <v>171</v>
      </c>
      <c r="F23" s="31" t="s">
        <v>19</v>
      </c>
      <c r="G23" s="79">
        <v>6000</v>
      </c>
      <c r="H23" s="189">
        <f t="shared" si="0"/>
        <v>600</v>
      </c>
      <c r="I23" s="189">
        <f t="shared" si="1"/>
        <v>6600</v>
      </c>
    </row>
    <row r="24" spans="1:9" s="1" customFormat="1" ht="30" customHeight="1">
      <c r="A24" s="1" t="str">
        <f>IF(D24="","",
UPPER(B24)&amp;"-"&amp;LEFT(UPPER(C24),3)&amp;"-"&amp;TEXT(COUNTA($D$5:D24),"000"))</f>
        <v>EP-INK-020</v>
      </c>
      <c r="B24" s="1" t="s">
        <v>579</v>
      </c>
      <c r="C24" s="1" t="s">
        <v>563</v>
      </c>
      <c r="D24" s="243" t="s">
        <v>170</v>
      </c>
      <c r="E24" s="244"/>
      <c r="F24" s="244"/>
      <c r="G24" s="244"/>
      <c r="H24" s="189">
        <f t="shared" si="0"/>
        <v>0</v>
      </c>
      <c r="I24" s="189">
        <f t="shared" si="1"/>
        <v>0</v>
      </c>
    </row>
    <row r="25" spans="1:9" s="1" customFormat="1" ht="22.35" customHeight="1">
      <c r="A25" s="1" t="str">
        <f>IF(D25="","",
UPPER(B25)&amp;"-"&amp;LEFT(UPPER(C25),3)&amp;"-"&amp;TEXT(COUNTA($D$5:D25),"000"))</f>
        <v>EP-INK-021</v>
      </c>
      <c r="B25" s="1" t="s">
        <v>579</v>
      </c>
      <c r="C25" s="1" t="s">
        <v>563</v>
      </c>
      <c r="D25" s="81" t="s">
        <v>169</v>
      </c>
      <c r="E25" s="97" t="s">
        <v>168</v>
      </c>
      <c r="F25" s="31" t="s">
        <v>19</v>
      </c>
      <c r="G25" s="79">
        <v>2300</v>
      </c>
      <c r="H25" s="189">
        <f t="shared" si="0"/>
        <v>230</v>
      </c>
      <c r="I25" s="189">
        <f t="shared" si="1"/>
        <v>2530</v>
      </c>
    </row>
    <row r="26" spans="1:9" s="1" customFormat="1" ht="22.35" customHeight="1">
      <c r="A26" s="1" t="str">
        <f>IF(D26="","",
UPPER(B26)&amp;"-"&amp;LEFT(UPPER(C26),3)&amp;"-"&amp;TEXT(COUNTA($D$5:D26),"000"))</f>
        <v>EP-INK-022</v>
      </c>
      <c r="B26" s="1" t="s">
        <v>579</v>
      </c>
      <c r="C26" s="1" t="s">
        <v>563</v>
      </c>
      <c r="D26" s="81" t="s">
        <v>167</v>
      </c>
      <c r="E26" s="97" t="s">
        <v>166</v>
      </c>
      <c r="F26" s="31" t="s">
        <v>44</v>
      </c>
      <c r="G26" s="79">
        <v>1300</v>
      </c>
      <c r="H26" s="189">
        <f t="shared" si="0"/>
        <v>130</v>
      </c>
      <c r="I26" s="189">
        <f t="shared" si="1"/>
        <v>1430</v>
      </c>
    </row>
    <row r="27" spans="1:9" s="1" customFormat="1" ht="22.35" customHeight="1">
      <c r="A27" s="1" t="str">
        <f>IF(D27="","",
UPPER(B27)&amp;"-"&amp;LEFT(UPPER(C27),3)&amp;"-"&amp;TEXT(COUNTA($D$5:D27),"000"))</f>
        <v>EP-INK-023</v>
      </c>
      <c r="B27" s="1" t="s">
        <v>579</v>
      </c>
      <c r="C27" s="1" t="s">
        <v>563</v>
      </c>
      <c r="D27" s="81">
        <v>1</v>
      </c>
      <c r="E27" s="97" t="s">
        <v>165</v>
      </c>
      <c r="F27" s="31" t="s">
        <v>44</v>
      </c>
      <c r="G27" s="79">
        <v>1300</v>
      </c>
      <c r="H27" s="189">
        <f t="shared" si="0"/>
        <v>130</v>
      </c>
      <c r="I27" s="189">
        <f t="shared" si="1"/>
        <v>1430</v>
      </c>
    </row>
    <row r="28" spans="1:9" s="1" customFormat="1" ht="22.35" customHeight="1">
      <c r="A28" s="1" t="str">
        <f>IF(D28="","",
UPPER(B28)&amp;"-"&amp;LEFT(UPPER(C28),3)&amp;"-"&amp;TEXT(COUNTA($D$5:D28),"000"))</f>
        <v>EP-INK-024</v>
      </c>
      <c r="B28" s="1" t="s">
        <v>579</v>
      </c>
      <c r="C28" s="1" t="s">
        <v>563</v>
      </c>
      <c r="D28" s="81">
        <v>2</v>
      </c>
      <c r="E28" s="97" t="s">
        <v>164</v>
      </c>
      <c r="F28" s="31" t="s">
        <v>44</v>
      </c>
      <c r="G28" s="79">
        <v>1300</v>
      </c>
      <c r="H28" s="189">
        <f t="shared" si="0"/>
        <v>130</v>
      </c>
      <c r="I28" s="189">
        <f t="shared" si="1"/>
        <v>1430</v>
      </c>
    </row>
    <row r="29" spans="1:9" s="1" customFormat="1" ht="22.35" customHeight="1">
      <c r="A29" s="1" t="str">
        <f>IF(D29="","",
UPPER(B29)&amp;"-"&amp;LEFT(UPPER(C29),3)&amp;"-"&amp;TEXT(COUNTA($D$5:D29),"000"))</f>
        <v>EP-INK-025</v>
      </c>
      <c r="B29" s="1" t="s">
        <v>579</v>
      </c>
      <c r="C29" s="1" t="s">
        <v>563</v>
      </c>
      <c r="D29" s="81">
        <v>3</v>
      </c>
      <c r="E29" s="97" t="s">
        <v>163</v>
      </c>
      <c r="F29" s="31" t="s">
        <v>44</v>
      </c>
      <c r="G29" s="79">
        <v>3100</v>
      </c>
      <c r="H29" s="189">
        <f t="shared" si="0"/>
        <v>310</v>
      </c>
      <c r="I29" s="189">
        <f t="shared" si="1"/>
        <v>3410</v>
      </c>
    </row>
    <row r="30" spans="1:9" s="1" customFormat="1" ht="22.35" customHeight="1">
      <c r="A30" s="1" t="str">
        <f>IF(D30="","",
UPPER(B30)&amp;"-"&amp;LEFT(UPPER(C30),3)&amp;"-"&amp;TEXT(COUNTA($D$5:D30),"000"))</f>
        <v>EP-INK-026</v>
      </c>
      <c r="B30" s="1" t="s">
        <v>579</v>
      </c>
      <c r="C30" s="1" t="s">
        <v>563</v>
      </c>
      <c r="D30" s="81">
        <v>4</v>
      </c>
      <c r="E30" s="97" t="s">
        <v>162</v>
      </c>
      <c r="F30" s="31" t="s">
        <v>44</v>
      </c>
      <c r="G30" s="79">
        <v>2200</v>
      </c>
      <c r="H30" s="189">
        <f t="shared" si="0"/>
        <v>220</v>
      </c>
      <c r="I30" s="189">
        <f t="shared" si="1"/>
        <v>2420</v>
      </c>
    </row>
    <row r="31" spans="1:9" s="1" customFormat="1" ht="22.35" customHeight="1">
      <c r="A31" s="1" t="str">
        <f>IF(D31="","",
UPPER(B31)&amp;"-"&amp;LEFT(UPPER(C31),3)&amp;"-"&amp;TEXT(COUNTA($D$5:D31),"000"))</f>
        <v>EP-INK-027</v>
      </c>
      <c r="B31" s="1" t="s">
        <v>579</v>
      </c>
      <c r="C31" s="1" t="s">
        <v>563</v>
      </c>
      <c r="D31" s="81">
        <v>5</v>
      </c>
      <c r="E31" s="97" t="s">
        <v>161</v>
      </c>
      <c r="F31" s="31" t="s">
        <v>44</v>
      </c>
      <c r="G31" s="79">
        <v>2100</v>
      </c>
      <c r="H31" s="189">
        <f t="shared" si="0"/>
        <v>210</v>
      </c>
      <c r="I31" s="189">
        <f t="shared" si="1"/>
        <v>2310</v>
      </c>
    </row>
    <row r="32" spans="1:9" s="1" customFormat="1" ht="22.35" customHeight="1">
      <c r="A32" s="1" t="str">
        <f>IF(D32="","",
UPPER(B32)&amp;"-"&amp;LEFT(UPPER(C32),3)&amp;"-"&amp;TEXT(COUNTA($D$5:D32),"000"))</f>
        <v>EP-INK-028</v>
      </c>
      <c r="B32" s="1" t="s">
        <v>579</v>
      </c>
      <c r="C32" s="1" t="s">
        <v>563</v>
      </c>
      <c r="D32" s="81">
        <v>6</v>
      </c>
      <c r="E32" s="97" t="s">
        <v>160</v>
      </c>
      <c r="F32" s="31" t="s">
        <v>44</v>
      </c>
      <c r="G32" s="79">
        <v>2100</v>
      </c>
      <c r="H32" s="189">
        <f t="shared" si="0"/>
        <v>210</v>
      </c>
      <c r="I32" s="189">
        <f t="shared" si="1"/>
        <v>2310</v>
      </c>
    </row>
    <row r="33" spans="1:9" s="1" customFormat="1" ht="22.35" customHeight="1">
      <c r="A33" s="1" t="str">
        <f>IF(D33="","",
UPPER(B33)&amp;"-"&amp;LEFT(UPPER(C33),3)&amp;"-"&amp;TEXT(COUNTA($D$5:D33),"000"))</f>
        <v>EP-INK-029</v>
      </c>
      <c r="B33" s="1" t="s">
        <v>579</v>
      </c>
      <c r="C33" s="1" t="s">
        <v>563</v>
      </c>
      <c r="D33" s="81">
        <v>7</v>
      </c>
      <c r="E33" s="97" t="s">
        <v>159</v>
      </c>
      <c r="F33" s="31" t="s">
        <v>44</v>
      </c>
      <c r="G33" s="79">
        <v>2100</v>
      </c>
      <c r="H33" s="189">
        <f t="shared" si="0"/>
        <v>210</v>
      </c>
      <c r="I33" s="189">
        <f t="shared" si="1"/>
        <v>2310</v>
      </c>
    </row>
    <row r="34" spans="1:9" s="1" customFormat="1" ht="22.35" customHeight="1">
      <c r="A34" s="1" t="str">
        <f>IF(D34="","",
UPPER(B34)&amp;"-"&amp;LEFT(UPPER(C34),3)&amp;"-"&amp;TEXT(COUNTA($D$5:D34),"000"))</f>
        <v>EP-INK-030</v>
      </c>
      <c r="B34" s="1" t="s">
        <v>579</v>
      </c>
      <c r="C34" s="1" t="s">
        <v>563</v>
      </c>
      <c r="D34" s="81" t="s">
        <v>158</v>
      </c>
      <c r="E34" s="97" t="s">
        <v>157</v>
      </c>
      <c r="F34" s="31" t="s">
        <v>19</v>
      </c>
      <c r="G34" s="79">
        <v>1100</v>
      </c>
      <c r="H34" s="189">
        <f t="shared" si="0"/>
        <v>110</v>
      </c>
      <c r="I34" s="189">
        <f t="shared" si="1"/>
        <v>1210</v>
      </c>
    </row>
    <row r="35" spans="1:9" s="1" customFormat="1" ht="22.35" customHeight="1">
      <c r="A35" s="1" t="str">
        <f>IF(D35="","",
UPPER(B35)&amp;"-"&amp;LEFT(UPPER(C35),3)&amp;"-"&amp;TEXT(COUNTA($D$5:D35),"000"))</f>
        <v>EP-INK-031</v>
      </c>
      <c r="B35" s="1" t="s">
        <v>579</v>
      </c>
      <c r="C35" s="1" t="s">
        <v>563</v>
      </c>
      <c r="D35" s="81" t="s">
        <v>156</v>
      </c>
      <c r="E35" s="97" t="s">
        <v>155</v>
      </c>
      <c r="F35" s="31" t="s">
        <v>19</v>
      </c>
      <c r="G35" s="79">
        <v>1100</v>
      </c>
      <c r="H35" s="189">
        <f t="shared" si="0"/>
        <v>110</v>
      </c>
      <c r="I35" s="189">
        <f t="shared" si="1"/>
        <v>1210</v>
      </c>
    </row>
    <row r="36" spans="1:9" s="1" customFormat="1" ht="22.35" customHeight="1">
      <c r="A36" s="1" t="str">
        <f>IF(D36="","",
UPPER(B36)&amp;"-"&amp;LEFT(UPPER(C36),3)&amp;"-"&amp;TEXT(COUNTA($D$5:D36),"000"))</f>
        <v>EP-INK-032</v>
      </c>
      <c r="B36" s="1" t="s">
        <v>579</v>
      </c>
      <c r="C36" s="1" t="s">
        <v>563</v>
      </c>
      <c r="D36" s="81" t="s">
        <v>154</v>
      </c>
      <c r="E36" s="97" t="s">
        <v>153</v>
      </c>
      <c r="F36" s="31" t="s">
        <v>19</v>
      </c>
      <c r="G36" s="79">
        <v>1100</v>
      </c>
      <c r="H36" s="189">
        <f t="shared" si="0"/>
        <v>110</v>
      </c>
      <c r="I36" s="189">
        <f t="shared" si="1"/>
        <v>1210</v>
      </c>
    </row>
    <row r="37" spans="1:9" s="1" customFormat="1" ht="22.35" customHeight="1">
      <c r="A37" s="1" t="str">
        <f>IF(D37="","",
UPPER(B37)&amp;"-"&amp;LEFT(UPPER(C37),3)&amp;"-"&amp;TEXT(COUNTA($D$5:D37),"000"))</f>
        <v>EP-INK-033</v>
      </c>
      <c r="B37" s="1" t="s">
        <v>579</v>
      </c>
      <c r="C37" s="1" t="s">
        <v>563</v>
      </c>
      <c r="D37" s="81" t="s">
        <v>152</v>
      </c>
      <c r="E37" s="97" t="s">
        <v>151</v>
      </c>
      <c r="F37" s="31" t="s">
        <v>19</v>
      </c>
      <c r="G37" s="79">
        <v>5200</v>
      </c>
      <c r="H37" s="189">
        <f t="shared" si="0"/>
        <v>520</v>
      </c>
      <c r="I37" s="189">
        <f t="shared" si="1"/>
        <v>5720</v>
      </c>
    </row>
    <row r="38" spans="1:9" s="1" customFormat="1" ht="22.35" customHeight="1">
      <c r="A38" s="1" t="str">
        <f>IF(D38="","",
UPPER(B38)&amp;"-"&amp;LEFT(UPPER(C38),3)&amp;"-"&amp;TEXT(COUNTA($D$5:D38),"000"))</f>
        <v>EP-INK-034</v>
      </c>
      <c r="B38" s="1" t="s">
        <v>579</v>
      </c>
      <c r="C38" s="1" t="s">
        <v>563</v>
      </c>
      <c r="D38" s="81" t="s">
        <v>150</v>
      </c>
      <c r="E38" s="97" t="s">
        <v>149</v>
      </c>
      <c r="F38" s="31" t="s">
        <v>19</v>
      </c>
      <c r="G38" s="79">
        <v>5200</v>
      </c>
      <c r="H38" s="189">
        <f t="shared" si="0"/>
        <v>520</v>
      </c>
      <c r="I38" s="189">
        <f t="shared" si="1"/>
        <v>5720</v>
      </c>
    </row>
    <row r="39" spans="1:9" s="1" customFormat="1" ht="22.35" customHeight="1">
      <c r="A39" s="1" t="str">
        <f>IF(D39="","",
UPPER(B39)&amp;"-"&amp;LEFT(UPPER(C39),3)&amp;"-"&amp;TEXT(COUNTA($D$5:D39),"000"))</f>
        <v>EP-INK-035</v>
      </c>
      <c r="B39" s="1" t="s">
        <v>579</v>
      </c>
      <c r="C39" s="1" t="s">
        <v>563</v>
      </c>
      <c r="D39" s="81" t="s">
        <v>148</v>
      </c>
      <c r="E39" s="97" t="s">
        <v>147</v>
      </c>
      <c r="F39" s="31" t="s">
        <v>19</v>
      </c>
      <c r="G39" s="79">
        <v>5200</v>
      </c>
      <c r="H39" s="189">
        <f t="shared" si="0"/>
        <v>520</v>
      </c>
      <c r="I39" s="189">
        <f t="shared" si="1"/>
        <v>5720</v>
      </c>
    </row>
    <row r="40" spans="1:9" s="1" customFormat="1" ht="22.35" customHeight="1">
      <c r="A40" s="1" t="str">
        <f>IF(D40="","",
UPPER(B40)&amp;"-"&amp;LEFT(UPPER(C40),3)&amp;"-"&amp;TEXT(COUNTA($D$5:D40),"000"))</f>
        <v>EP-INK-036</v>
      </c>
      <c r="B40" s="1" t="s">
        <v>579</v>
      </c>
      <c r="C40" s="1" t="s">
        <v>563</v>
      </c>
      <c r="D40" s="81" t="s">
        <v>146</v>
      </c>
      <c r="E40" s="97" t="s">
        <v>145</v>
      </c>
      <c r="F40" s="31" t="s">
        <v>19</v>
      </c>
      <c r="G40" s="79">
        <v>20000</v>
      </c>
      <c r="H40" s="189">
        <f t="shared" si="0"/>
        <v>2000</v>
      </c>
      <c r="I40" s="189">
        <f t="shared" si="1"/>
        <v>22000</v>
      </c>
    </row>
    <row r="41" spans="1:9" s="1" customFormat="1" ht="22.35" customHeight="1">
      <c r="A41" s="1" t="str">
        <f>IF(D41="","",
UPPER(B41)&amp;"-"&amp;LEFT(UPPER(C41),3)&amp;"-"&amp;TEXT(COUNTA($D$5:D41),"000"))</f>
        <v>EP-INK-037</v>
      </c>
      <c r="B41" s="1" t="s">
        <v>579</v>
      </c>
      <c r="C41" s="1" t="s">
        <v>563</v>
      </c>
      <c r="D41" s="81" t="s">
        <v>144</v>
      </c>
      <c r="E41" s="97" t="s">
        <v>143</v>
      </c>
      <c r="F41" s="46" t="s">
        <v>141</v>
      </c>
      <c r="G41" s="79">
        <v>20000</v>
      </c>
      <c r="H41" s="189">
        <f t="shared" si="0"/>
        <v>2000</v>
      </c>
      <c r="I41" s="189">
        <f t="shared" si="1"/>
        <v>22000</v>
      </c>
    </row>
    <row r="42" spans="1:9" s="1" customFormat="1" ht="22.35" customHeight="1">
      <c r="A42" s="1" t="str">
        <f>IF(D42="","",
UPPER(B42)&amp;"-"&amp;LEFT(UPPER(C42),3)&amp;"-"&amp;TEXT(COUNTA($D$5:D42),"000"))</f>
        <v>EP-INK-038</v>
      </c>
      <c r="B42" s="1" t="s">
        <v>579</v>
      </c>
      <c r="C42" s="1" t="s">
        <v>563</v>
      </c>
      <c r="D42" s="81">
        <v>8</v>
      </c>
      <c r="E42" s="97" t="s">
        <v>142</v>
      </c>
      <c r="F42" s="46" t="s">
        <v>141</v>
      </c>
      <c r="G42" s="79">
        <v>20000</v>
      </c>
      <c r="H42" s="189">
        <f t="shared" si="0"/>
        <v>2000</v>
      </c>
      <c r="I42" s="189">
        <f t="shared" si="1"/>
        <v>22000</v>
      </c>
    </row>
    <row r="43" spans="1:9" s="1" customFormat="1" ht="22.35" customHeight="1">
      <c r="A43" s="1" t="str">
        <f>IF(D43="","",
UPPER(B43)&amp;"-"&amp;LEFT(UPPER(C43),3)&amp;"-"&amp;TEXT(COUNTA($D$5:D43),"000"))</f>
        <v>EP-INK-039</v>
      </c>
      <c r="B43" s="1" t="s">
        <v>579</v>
      </c>
      <c r="C43" s="1" t="s">
        <v>563</v>
      </c>
      <c r="D43" s="81" t="s">
        <v>340</v>
      </c>
      <c r="E43" s="97" t="s">
        <v>140</v>
      </c>
      <c r="F43" s="46" t="s">
        <v>141</v>
      </c>
      <c r="G43" s="79">
        <v>20000</v>
      </c>
      <c r="H43" s="189">
        <f t="shared" si="0"/>
        <v>2000</v>
      </c>
      <c r="I43" s="189">
        <f t="shared" si="1"/>
        <v>22000</v>
      </c>
    </row>
    <row r="44" spans="1:9" s="1" customFormat="1" ht="22.35" customHeight="1">
      <c r="A44" s="1" t="str">
        <f>IF(D44="","",
UPPER(B44)&amp;"-"&amp;LEFT(UPPER(C44),3)&amp;"-"&amp;TEXT(COUNTA($D$5:D44),"000"))</f>
        <v>EP-INK-040</v>
      </c>
      <c r="B44" s="1" t="s">
        <v>579</v>
      </c>
      <c r="C44" s="1" t="s">
        <v>563</v>
      </c>
      <c r="D44" s="81" t="s">
        <v>139</v>
      </c>
      <c r="E44" s="97" t="s">
        <v>138</v>
      </c>
      <c r="F44" s="31" t="s">
        <v>19</v>
      </c>
      <c r="G44" s="79">
        <v>38000</v>
      </c>
      <c r="H44" s="189">
        <f t="shared" si="0"/>
        <v>3800</v>
      </c>
      <c r="I44" s="189">
        <f t="shared" si="1"/>
        <v>41800</v>
      </c>
    </row>
    <row r="45" spans="1:9" s="1" customFormat="1" ht="22.35" customHeight="1">
      <c r="A45" s="1" t="str">
        <f>IF(D45="","",
UPPER(B45)&amp;"-"&amp;LEFT(UPPER(C45),3)&amp;"-"&amp;TEXT(COUNTA($D$5:D45),"000"))</f>
        <v>EP-INK-041</v>
      </c>
      <c r="B45" s="1" t="s">
        <v>579</v>
      </c>
      <c r="C45" s="1" t="s">
        <v>563</v>
      </c>
      <c r="D45" s="81" t="s">
        <v>137</v>
      </c>
      <c r="E45" s="97" t="s">
        <v>136</v>
      </c>
      <c r="F45" s="31" t="s">
        <v>19</v>
      </c>
      <c r="G45" s="79">
        <v>37000</v>
      </c>
      <c r="H45" s="189">
        <f t="shared" si="0"/>
        <v>3700</v>
      </c>
      <c r="I45" s="189">
        <f t="shared" si="1"/>
        <v>40700</v>
      </c>
    </row>
    <row r="46" spans="1:9" s="1" customFormat="1" ht="22.35" customHeight="1">
      <c r="A46" s="1" t="str">
        <f>IF(D46="","",
UPPER(B46)&amp;"-"&amp;LEFT(UPPER(C46),3)&amp;"-"&amp;TEXT(COUNTA($D$5:D46),"000"))</f>
        <v>EP-INK-042</v>
      </c>
      <c r="B46" s="1" t="s">
        <v>579</v>
      </c>
      <c r="C46" s="1" t="s">
        <v>563</v>
      </c>
      <c r="D46" s="81" t="s">
        <v>342</v>
      </c>
      <c r="E46" s="97" t="s">
        <v>341</v>
      </c>
      <c r="F46" s="31" t="s">
        <v>19</v>
      </c>
      <c r="G46" s="79">
        <v>27000</v>
      </c>
      <c r="H46" s="189">
        <f t="shared" si="0"/>
        <v>2700</v>
      </c>
      <c r="I46" s="189">
        <f t="shared" si="1"/>
        <v>29700</v>
      </c>
    </row>
    <row r="47" spans="1:9" s="1" customFormat="1" ht="22.35" customHeight="1">
      <c r="A47" s="1" t="str">
        <f>IF(D47="","",
UPPER(B47)&amp;"-"&amp;LEFT(UPPER(C47),3)&amp;"-"&amp;TEXT(COUNTA($D$5:D47),"000"))</f>
        <v>EP-INK-043</v>
      </c>
      <c r="B47" s="1" t="s">
        <v>579</v>
      </c>
      <c r="C47" s="1" t="s">
        <v>563</v>
      </c>
      <c r="D47" s="81" t="s">
        <v>343</v>
      </c>
      <c r="E47" s="97" t="s">
        <v>344</v>
      </c>
      <c r="F47" s="31" t="s">
        <v>19</v>
      </c>
      <c r="G47" s="79">
        <v>56000</v>
      </c>
      <c r="H47" s="189">
        <f t="shared" si="0"/>
        <v>5600</v>
      </c>
      <c r="I47" s="189">
        <f t="shared" si="1"/>
        <v>61600</v>
      </c>
    </row>
    <row r="48" spans="1:9" s="1" customFormat="1" ht="22.35" customHeight="1">
      <c r="A48" s="1" t="str">
        <f>IF(D48="","",
UPPER(B48)&amp;"-"&amp;LEFT(UPPER(C48),3)&amp;"-"&amp;TEXT(COUNTA($D$5:D48),"000"))</f>
        <v>EP-INK-044</v>
      </c>
      <c r="B48" s="1" t="s">
        <v>579</v>
      </c>
      <c r="C48" s="1" t="s">
        <v>563</v>
      </c>
      <c r="D48" s="81" t="s">
        <v>345</v>
      </c>
      <c r="E48" s="97" t="s">
        <v>346</v>
      </c>
      <c r="F48" s="31" t="s">
        <v>19</v>
      </c>
      <c r="G48" s="79">
        <v>56000</v>
      </c>
      <c r="H48" s="189">
        <f t="shared" si="0"/>
        <v>5600</v>
      </c>
      <c r="I48" s="189">
        <f t="shared" si="1"/>
        <v>61600</v>
      </c>
    </row>
    <row r="49" spans="1:9" s="1" customFormat="1" ht="27.95" customHeight="1">
      <c r="A49" s="1" t="str">
        <f>IF(D49="","",
UPPER(B49)&amp;"-"&amp;LEFT(UPPER(C49),3)&amp;"-"&amp;TEXT(COUNTA($D$5:D49),"000"))</f>
        <v>EP-MAI-045</v>
      </c>
      <c r="B49" s="1" t="s">
        <v>579</v>
      </c>
      <c r="C49" s="1" t="s">
        <v>564</v>
      </c>
      <c r="D49" s="243" t="s">
        <v>135</v>
      </c>
      <c r="E49" s="244"/>
      <c r="F49" s="244"/>
      <c r="G49" s="244"/>
      <c r="H49" s="189">
        <f t="shared" si="0"/>
        <v>0</v>
      </c>
      <c r="I49" s="189">
        <f t="shared" si="1"/>
        <v>0</v>
      </c>
    </row>
    <row r="50" spans="1:9" s="1" customFormat="1" ht="23.1" customHeight="1">
      <c r="A50" s="1" t="str">
        <f>IF(D50="","",
UPPER(B50)&amp;"-"&amp;LEFT(UPPER(C50),3)&amp;"-"&amp;TEXT(COUNTA($D$5:D50),"000"))</f>
        <v>EP-MAI-046</v>
      </c>
      <c r="B50" s="1" t="s">
        <v>579</v>
      </c>
      <c r="C50" s="1" t="s">
        <v>564</v>
      </c>
      <c r="D50" s="81">
        <v>9</v>
      </c>
      <c r="E50" s="97" t="s">
        <v>347</v>
      </c>
      <c r="F50" s="31" t="s">
        <v>19</v>
      </c>
      <c r="G50" s="79">
        <v>2800</v>
      </c>
      <c r="H50" s="189">
        <f t="shared" si="0"/>
        <v>280</v>
      </c>
      <c r="I50" s="189">
        <f t="shared" si="1"/>
        <v>3080</v>
      </c>
    </row>
    <row r="51" spans="1:9" s="1" customFormat="1" ht="23.1" customHeight="1">
      <c r="A51" s="1" t="str">
        <f>IF(D51="","",
UPPER(B51)&amp;"-"&amp;LEFT(UPPER(C51),3)&amp;"-"&amp;TEXT(COUNTA($D$5:D51),"000"))</f>
        <v>EP-MAI-047</v>
      </c>
      <c r="B51" s="1" t="s">
        <v>579</v>
      </c>
      <c r="C51" s="1" t="s">
        <v>564</v>
      </c>
      <c r="D51" s="91" t="s">
        <v>524</v>
      </c>
      <c r="E51" s="174" t="s">
        <v>525</v>
      </c>
      <c r="F51" s="57" t="s">
        <v>44</v>
      </c>
      <c r="G51" s="93">
        <v>4800</v>
      </c>
      <c r="H51" s="189">
        <f t="shared" si="0"/>
        <v>480</v>
      </c>
      <c r="I51" s="189">
        <f t="shared" si="1"/>
        <v>5280</v>
      </c>
    </row>
    <row r="52" spans="1:9" s="1" customFormat="1" ht="23.1" customHeight="1" thickBot="1">
      <c r="A52" s="1" t="str">
        <f>IF(D52="","",
UPPER(B52)&amp;"-"&amp;LEFT(UPPER(C52),3)&amp;"-"&amp;TEXT(COUNTA($D$5:D52),"000"))</f>
        <v>EP-MAI-048</v>
      </c>
      <c r="B52" s="1" t="s">
        <v>579</v>
      </c>
      <c r="C52" s="1" t="s">
        <v>564</v>
      </c>
      <c r="D52" s="82" t="s">
        <v>134</v>
      </c>
      <c r="E52" s="101" t="s">
        <v>133</v>
      </c>
      <c r="F52" s="35" t="s">
        <v>19</v>
      </c>
      <c r="G52" s="84">
        <v>4500</v>
      </c>
    </row>
    <row r="53" spans="1:9" s="1" customFormat="1" ht="18" customHeight="1">
      <c r="D53" s="37"/>
      <c r="E53" s="37"/>
      <c r="F53" s="37"/>
      <c r="G53" s="40"/>
    </row>
    <row r="54" spans="1:9" ht="18" customHeight="1"/>
    <row r="55" spans="1:9" ht="18" customHeight="1"/>
    <row r="56" spans="1:9" ht="18" customHeight="1"/>
    <row r="57" spans="1:9" ht="18" customHeight="1"/>
  </sheetData>
  <mergeCells count="8">
    <mergeCell ref="D49:G49"/>
    <mergeCell ref="D1:G1"/>
    <mergeCell ref="D2:G2"/>
    <mergeCell ref="D24:G24"/>
    <mergeCell ref="D14:G14"/>
    <mergeCell ref="D21:G21"/>
    <mergeCell ref="D8:G8"/>
    <mergeCell ref="D4:G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C348-96CE-4795-B997-417AE9C1F596}">
  <sheetPr codeName="Sheet9">
    <tabColor rgb="FFD32D2D"/>
  </sheetPr>
  <dimension ref="A1:I13"/>
  <sheetViews>
    <sheetView showGridLines="0" zoomScale="108" zoomScaleNormal="75" workbookViewId="0">
      <pane ySplit="3" topLeftCell="A4" activePane="bottomLeft" state="frozen"/>
      <selection pane="bottomLeft" activeCell="H1" sqref="H1:H1048576"/>
    </sheetView>
  </sheetViews>
  <sheetFormatPr defaultColWidth="8.5" defaultRowHeight="15.75"/>
  <cols>
    <col min="1" max="1" width="12.625" style="6" bestFit="1" customWidth="1"/>
    <col min="2" max="2" width="7.625" style="6" bestFit="1" customWidth="1"/>
    <col min="3" max="3" width="15.25" style="6" bestFit="1" customWidth="1"/>
    <col min="4" max="4" width="20.5" style="42" customWidth="1"/>
    <col min="5" max="5" width="64.625" style="42" bestFit="1" customWidth="1"/>
    <col min="6" max="6" width="15.5" style="42" customWidth="1"/>
    <col min="7" max="7" width="15.5" style="45" hidden="1" customWidth="1"/>
    <col min="8" max="8" width="12" style="6" hidden="1" customWidth="1"/>
    <col min="9" max="9" width="13.25" style="6" bestFit="1" customWidth="1"/>
    <col min="10" max="16384" width="8.5" style="6"/>
  </cols>
  <sheetData>
    <row r="1" spans="1:9" ht="15" customHeight="1" thickBot="1">
      <c r="D1" s="232"/>
      <c r="E1" s="232"/>
      <c r="F1" s="232"/>
      <c r="G1" s="232"/>
    </row>
    <row r="2" spans="1:9" ht="34.5">
      <c r="D2" s="249" t="s">
        <v>401</v>
      </c>
      <c r="E2" s="250"/>
      <c r="F2" s="250"/>
      <c r="G2" s="250"/>
    </row>
    <row r="3" spans="1:9" ht="25.35" customHeight="1" thickBot="1">
      <c r="A3" s="182" t="s">
        <v>546</v>
      </c>
      <c r="B3" s="182" t="s">
        <v>547</v>
      </c>
      <c r="C3" s="182" t="s">
        <v>548</v>
      </c>
      <c r="D3" s="102" t="s">
        <v>16</v>
      </c>
      <c r="E3" s="103" t="s">
        <v>17</v>
      </c>
      <c r="F3" s="103"/>
      <c r="G3" s="104" t="s">
        <v>18</v>
      </c>
    </row>
    <row r="4" spans="1:9" s="1" customFormat="1" ht="30" customHeight="1" thickBot="1">
      <c r="B4" s="1" t="s">
        <v>401</v>
      </c>
      <c r="C4" s="1" t="s">
        <v>587</v>
      </c>
      <c r="D4" s="251" t="s">
        <v>193</v>
      </c>
      <c r="E4" s="252"/>
      <c r="F4" s="252"/>
      <c r="G4" s="252"/>
      <c r="H4" s="188" t="s">
        <v>543</v>
      </c>
      <c r="I4" s="188" t="s">
        <v>544</v>
      </c>
    </row>
    <row r="5" spans="1:9" s="1" customFormat="1" ht="27.6" customHeight="1">
      <c r="A5" s="1" t="str">
        <f>IF(D5="","",
UPPER(B5)&amp;"-"&amp;LEFT(UPPER(C5),3)&amp;"-"&amp;TEXT(COUNTA($D$5:D5),"000"))</f>
        <v>APC-UPS-001</v>
      </c>
      <c r="B5" s="1" t="s">
        <v>401</v>
      </c>
      <c r="C5" s="1" t="s">
        <v>587</v>
      </c>
      <c r="D5" s="24" t="s">
        <v>194</v>
      </c>
      <c r="E5" s="73" t="s">
        <v>195</v>
      </c>
      <c r="F5" s="29" t="s">
        <v>44</v>
      </c>
      <c r="G5" s="30">
        <v>7000</v>
      </c>
      <c r="H5" s="189">
        <f>G5*10%</f>
        <v>700</v>
      </c>
      <c r="I5" s="189">
        <f>G5+H5</f>
        <v>7700</v>
      </c>
    </row>
    <row r="6" spans="1:9" s="1" customFormat="1" ht="27.6" customHeight="1">
      <c r="A6" s="1" t="str">
        <f>IF(D6="","",
UPPER(B6)&amp;"-"&amp;LEFT(UPPER(C6),3)&amp;"-"&amp;TEXT(COUNTA($D$5:D6),"000"))</f>
        <v>APC-UPS-002</v>
      </c>
      <c r="B6" s="1" t="s">
        <v>401</v>
      </c>
      <c r="C6" s="1" t="s">
        <v>587</v>
      </c>
      <c r="D6" s="22" t="s">
        <v>324</v>
      </c>
      <c r="E6" s="74" t="s">
        <v>325</v>
      </c>
      <c r="F6" s="31" t="s">
        <v>44</v>
      </c>
      <c r="G6" s="32">
        <v>9500</v>
      </c>
      <c r="H6" s="189">
        <f t="shared" ref="H6:H12" si="0">G6*10%</f>
        <v>950</v>
      </c>
      <c r="I6" s="189">
        <f t="shared" ref="I6:I12" si="1">G6+H6</f>
        <v>10450</v>
      </c>
    </row>
    <row r="7" spans="1:9" s="1" customFormat="1" ht="23.85" customHeight="1">
      <c r="A7" s="1" t="str">
        <f>IF(D7="","",
UPPER(B7)&amp;"-"&amp;LEFT(UPPER(C7),3)&amp;"-"&amp;TEXT(COUNTA($D$5:D7),"000"))</f>
        <v>APC-UPS-003</v>
      </c>
      <c r="B7" s="1" t="s">
        <v>401</v>
      </c>
      <c r="C7" s="1" t="s">
        <v>587</v>
      </c>
      <c r="D7" s="22" t="s">
        <v>196</v>
      </c>
      <c r="E7" s="74" t="s">
        <v>197</v>
      </c>
      <c r="F7" s="31" t="s">
        <v>44</v>
      </c>
      <c r="G7" s="32">
        <v>9200</v>
      </c>
      <c r="H7" s="189">
        <f t="shared" si="0"/>
        <v>920</v>
      </c>
      <c r="I7" s="189">
        <f t="shared" si="1"/>
        <v>10120</v>
      </c>
    </row>
    <row r="8" spans="1:9" s="1" customFormat="1" ht="23.85" customHeight="1">
      <c r="A8" s="1" t="str">
        <f>IF(D8="","",
UPPER(B8)&amp;"-"&amp;LEFT(UPPER(C8),3)&amp;"-"&amp;TEXT(COUNTA($D$5:D8),"000"))</f>
        <v>APC-UPS-004</v>
      </c>
      <c r="B8" s="1" t="s">
        <v>401</v>
      </c>
      <c r="C8" s="1" t="s">
        <v>587</v>
      </c>
      <c r="D8" s="22" t="s">
        <v>198</v>
      </c>
      <c r="E8" s="74" t="s">
        <v>199</v>
      </c>
      <c r="F8" s="31" t="s">
        <v>44</v>
      </c>
      <c r="G8" s="32">
        <v>10000</v>
      </c>
      <c r="H8" s="189">
        <f t="shared" si="0"/>
        <v>1000</v>
      </c>
      <c r="I8" s="189">
        <f t="shared" si="1"/>
        <v>11000</v>
      </c>
    </row>
    <row r="9" spans="1:9" s="1" customFormat="1" ht="23.85" customHeight="1">
      <c r="A9" s="1" t="str">
        <f>IF(D9="","",
UPPER(B9)&amp;"-"&amp;LEFT(UPPER(C9),3)&amp;"-"&amp;TEXT(COUNTA($D$5:D9),"000"))</f>
        <v>APC-UPS-005</v>
      </c>
      <c r="B9" s="1" t="s">
        <v>401</v>
      </c>
      <c r="C9" s="1" t="s">
        <v>587</v>
      </c>
      <c r="D9" s="22" t="s">
        <v>348</v>
      </c>
      <c r="E9" s="74" t="s">
        <v>349</v>
      </c>
      <c r="F9" s="31" t="s">
        <v>44</v>
      </c>
      <c r="G9" s="32">
        <v>16000</v>
      </c>
      <c r="H9" s="189">
        <f t="shared" si="0"/>
        <v>1600</v>
      </c>
      <c r="I9" s="189">
        <f t="shared" si="1"/>
        <v>17600</v>
      </c>
    </row>
    <row r="10" spans="1:9" s="1" customFormat="1" ht="23.85" customHeight="1" thickBot="1">
      <c r="A10" s="1" t="str">
        <f>IF(D10="","",
UPPER(B10)&amp;"-"&amp;LEFT(UPPER(C10),3)&amp;"-"&amp;TEXT(COUNTA($D$5:D10),"000"))</f>
        <v>APC-UPS-006</v>
      </c>
      <c r="B10" s="1" t="s">
        <v>401</v>
      </c>
      <c r="C10" s="1" t="s">
        <v>587</v>
      </c>
      <c r="D10" s="55" t="s">
        <v>200</v>
      </c>
      <c r="E10" s="105" t="s">
        <v>201</v>
      </c>
      <c r="F10" s="57" t="s">
        <v>44</v>
      </c>
      <c r="G10" s="58">
        <v>20500</v>
      </c>
      <c r="H10" s="189">
        <f t="shared" si="0"/>
        <v>2050</v>
      </c>
      <c r="I10" s="189">
        <f t="shared" si="1"/>
        <v>22550</v>
      </c>
    </row>
    <row r="11" spans="1:9" s="1" customFormat="1" ht="27.6" customHeight="1" thickBot="1">
      <c r="A11" s="1" t="str">
        <f>IF(D11="","",
UPPER(B11)&amp;"-"&amp;LEFT(UPPER(C11),3)&amp;"-"&amp;TEXT(COUNTA($D$5:D11),"000"))</f>
        <v>APC-UPS-007</v>
      </c>
      <c r="B11" s="1" t="s">
        <v>401</v>
      </c>
      <c r="C11" s="1" t="s">
        <v>587</v>
      </c>
      <c r="D11" s="251" t="s">
        <v>202</v>
      </c>
      <c r="E11" s="252"/>
      <c r="F11" s="252"/>
      <c r="G11" s="252"/>
      <c r="H11" s="189">
        <f t="shared" si="0"/>
        <v>0</v>
      </c>
      <c r="I11" s="189">
        <f t="shared" si="1"/>
        <v>0</v>
      </c>
    </row>
    <row r="12" spans="1:9" ht="25.5" customHeight="1" thickBot="1">
      <c r="A12" s="1" t="str">
        <f>IF(D12="","",
UPPER(B12)&amp;"-"&amp;LEFT(UPPER(C12),3)&amp;"-"&amp;TEXT(COUNTA($D$5:D12),"000"))</f>
        <v>APC-UPS-008</v>
      </c>
      <c r="B12" s="1" t="s">
        <v>401</v>
      </c>
      <c r="C12" s="1" t="s">
        <v>587</v>
      </c>
      <c r="D12" s="33" t="s">
        <v>203</v>
      </c>
      <c r="E12" s="75" t="s">
        <v>204</v>
      </c>
      <c r="F12" s="35" t="s">
        <v>44</v>
      </c>
      <c r="G12" s="36">
        <v>153000</v>
      </c>
      <c r="H12" s="189">
        <f t="shared" si="0"/>
        <v>15300</v>
      </c>
      <c r="I12" s="189">
        <f t="shared" si="1"/>
        <v>168300</v>
      </c>
    </row>
    <row r="13" spans="1:9" ht="18" customHeight="1"/>
  </sheetData>
  <mergeCells count="4">
    <mergeCell ref="D1:G1"/>
    <mergeCell ref="D2:G2"/>
    <mergeCell ref="D4:G4"/>
    <mergeCell ref="D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Homepage</vt:lpstr>
      <vt:lpstr>Apple</vt:lpstr>
      <vt:lpstr>HP </vt:lpstr>
      <vt:lpstr>Lenovo</vt:lpstr>
      <vt:lpstr>Dell</vt:lpstr>
      <vt:lpstr>Microsoft</vt:lpstr>
      <vt:lpstr>HP Printer</vt:lpstr>
      <vt:lpstr>Epson &amp; Canon </vt:lpstr>
      <vt:lpstr>APC</vt:lpstr>
      <vt:lpstr>Jabra, Logitech, and Poly</vt:lpstr>
      <vt:lpstr>Starlink</vt:lpstr>
      <vt:lpstr>Kingsons</vt:lpstr>
      <vt:lpstr>RAMs </vt:lpstr>
      <vt:lpstr>SSD</vt:lpstr>
      <vt:lpstr>TP- Link</vt:lpstr>
      <vt:lpstr>Toners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Sahil Mulji</dc:creator>
  <cp:lastModifiedBy>Elsie Kananu</cp:lastModifiedBy>
  <dcterms:created xsi:type="dcterms:W3CDTF">2025-10-01T10:23:01Z</dcterms:created>
  <dcterms:modified xsi:type="dcterms:W3CDTF">2026-02-09T10:16:34Z</dcterms:modified>
</cp:coreProperties>
</file>